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2\J.L. 1.- 2. 2023 - (sešity 1 a 2) od 2.1.2023\školka\"/>
    </mc:Choice>
  </mc:AlternateContent>
  <xr:revisionPtr revIDLastSave="0" documentId="13_ncr:1_{F051A31A-47DF-45B7-8FD6-22DB95AFFC6B}" xr6:coauthVersionLast="47" xr6:coauthVersionMax="47" xr10:uidLastSave="{00000000-0000-0000-0000-000000000000}"/>
  <bookViews>
    <workbookView xWindow="-120" yWindow="-120" windowWidth="19440" windowHeight="15150" tabRatio="920" firstSheet="2" activeTab="2" xr2:uid="{00000000-000D-0000-FFFF-FFFF00000000}"/>
  </bookViews>
  <sheets>
    <sheet name="JL" sheetId="11" state="hidden" r:id="rId1"/>
    <sheet name="AEROSOL Jídelníček" sheetId="48" state="hidden" r:id="rId2"/>
    <sheet name="JL ŠKOLKA" sheetId="45" r:id="rId3"/>
    <sheet name="ŠKOLKA PLÁNY PROPOČTY" sheetId="46" r:id="rId4"/>
    <sheet name="Ceny vyvozy" sheetId="37" state="hidden" r:id="rId5"/>
    <sheet name="objednávka CELK " sheetId="40" state="hidden" r:id="rId6"/>
    <sheet name="EYELEVEL JENEČ" sheetId="38" state="hidden" r:id="rId7"/>
    <sheet name="KLOKOČKA ŘEPY" sheetId="39" state="hidden" r:id="rId8"/>
    <sheet name="VALEO" sheetId="41" state="hidden" r:id="rId9"/>
    <sheet name="GOBAIN" sheetId="42" state="hidden" r:id="rId10"/>
    <sheet name="MŠ" sheetId="43" state="hidden" r:id="rId11"/>
    <sheet name="ZŠ" sheetId="44" state="hidden" r:id="rId12"/>
    <sheet name="AEROSOL" sheetId="47" state="hidden" r:id="rId13"/>
  </sheets>
  <definedNames>
    <definedName name="Excel_BuiltIn_Print_Area">JL!$1:$1048576</definedName>
    <definedName name="_xlnm.Print_Area" localSheetId="12">AEROSOL!$A$1:$M$135</definedName>
    <definedName name="_xlnm.Print_Area" localSheetId="4">'Ceny vyvozy'!$A$1:$M$19</definedName>
    <definedName name="_xlnm.Print_Area" localSheetId="6">'EYELEVEL JENEČ'!$A$1:$M$135</definedName>
    <definedName name="_xlnm.Print_Area" localSheetId="9">GOBAIN!$A$1:$M$135</definedName>
    <definedName name="_xlnm.Print_Area" localSheetId="0">JL!$B$9:$P$35</definedName>
    <definedName name="_xlnm.Print_Area" localSheetId="2">'JL ŠKOLKA'!$A$1:$L$25</definedName>
    <definedName name="_xlnm.Print_Area" localSheetId="7">'KLOKOČKA ŘEPY'!$A$1:$M$135</definedName>
    <definedName name="_xlnm.Print_Area" localSheetId="10">MŠ!$A$1:$M$135</definedName>
    <definedName name="_xlnm.Print_Area" localSheetId="5">'objednávka CELK '!$A$1:$N$63</definedName>
    <definedName name="_xlnm.Print_Area" localSheetId="3">'ŠKOLKA PLÁNY PROPOČTY'!$A$1:$L$25</definedName>
    <definedName name="_xlnm.Print_Area" localSheetId="8">VALEO!$A$1:$M$135</definedName>
    <definedName name="_xlnm.Print_Area" localSheetId="11">ZŠ!$A$1:$M$135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40" l="1"/>
  <c r="K58" i="40"/>
  <c r="I58" i="40"/>
  <c r="G58" i="40"/>
  <c r="F58" i="40"/>
  <c r="N56" i="40"/>
  <c r="N55" i="40"/>
  <c r="N54" i="40"/>
  <c r="N58" i="40" s="1"/>
  <c r="N53" i="40"/>
  <c r="N52" i="40"/>
  <c r="N51" i="40"/>
  <c r="N50" i="40"/>
  <c r="N49" i="40"/>
  <c r="M47" i="40"/>
  <c r="K47" i="40"/>
  <c r="I47" i="40"/>
  <c r="G47" i="40"/>
  <c r="F47" i="40"/>
  <c r="N45" i="40"/>
  <c r="N44" i="40"/>
  <c r="N43" i="40"/>
  <c r="N42" i="40"/>
  <c r="N41" i="40"/>
  <c r="N40" i="40"/>
  <c r="N39" i="40"/>
  <c r="N38" i="40"/>
  <c r="M36" i="40"/>
  <c r="K36" i="40"/>
  <c r="I36" i="40"/>
  <c r="G36" i="40"/>
  <c r="F36" i="40"/>
  <c r="N34" i="40"/>
  <c r="N33" i="40"/>
  <c r="N32" i="40"/>
  <c r="N31" i="40"/>
  <c r="N30" i="40"/>
  <c r="N29" i="40"/>
  <c r="N28" i="40"/>
  <c r="N27" i="40"/>
  <c r="M25" i="40"/>
  <c r="K25" i="40"/>
  <c r="I25" i="40"/>
  <c r="G25" i="40"/>
  <c r="F25" i="40"/>
  <c r="N23" i="40"/>
  <c r="N22" i="40"/>
  <c r="N21" i="40"/>
  <c r="N20" i="40"/>
  <c r="N19" i="40"/>
  <c r="N18" i="40"/>
  <c r="N17" i="40"/>
  <c r="N16" i="40"/>
  <c r="M14" i="40"/>
  <c r="L14" i="40"/>
  <c r="K14" i="40"/>
  <c r="J14" i="40"/>
  <c r="I14" i="40"/>
  <c r="G14" i="40"/>
  <c r="F14" i="40"/>
  <c r="N12" i="40"/>
  <c r="N11" i="40"/>
  <c r="N10" i="40"/>
  <c r="N9" i="40"/>
  <c r="N8" i="40"/>
  <c r="N7" i="40"/>
  <c r="N6" i="40"/>
  <c r="N5" i="40"/>
  <c r="O45" i="11"/>
  <c r="L45" i="11"/>
  <c r="I45" i="11"/>
  <c r="F45" i="11"/>
  <c r="C45" i="11"/>
  <c r="O39" i="11"/>
  <c r="L39" i="11"/>
  <c r="I39" i="11"/>
  <c r="F39" i="11"/>
  <c r="C39" i="11"/>
  <c r="E10" i="11"/>
  <c r="H10" i="11" s="1"/>
  <c r="K10" i="11" s="1"/>
  <c r="N10" i="11" s="1"/>
  <c r="N25" i="40" l="1"/>
  <c r="N47" i="40"/>
  <c r="N36" i="40"/>
  <c r="N14" i="40"/>
  <c r="B5" i="45"/>
  <c r="D5" i="45" s="1"/>
  <c r="F5" i="45" s="1"/>
  <c r="H5" i="45" s="1"/>
  <c r="J5" i="45" s="1"/>
  <c r="J4" i="45"/>
  <c r="H4" i="45"/>
  <c r="F4" i="45"/>
  <c r="D4" i="45"/>
  <c r="B4" i="45"/>
  <c r="B5" i="48" l="1"/>
  <c r="B11" i="48" s="1"/>
  <c r="B17" i="48" l="1"/>
  <c r="A5" i="48"/>
  <c r="A11" i="48" s="1"/>
  <c r="A17" i="48" l="1"/>
  <c r="B23" i="48"/>
  <c r="B29" i="48" l="1"/>
  <c r="A29" i="48" s="1"/>
  <c r="A23" i="48"/>
  <c r="F61" i="40" l="1"/>
  <c r="F62" i="40" s="1"/>
  <c r="C121" i="47" l="1"/>
  <c r="C120" i="47"/>
  <c r="C119" i="47"/>
  <c r="C118" i="47"/>
  <c r="C117" i="47"/>
  <c r="C94" i="47"/>
  <c r="C93" i="47"/>
  <c r="C92" i="47"/>
  <c r="C91" i="47"/>
  <c r="C90" i="47"/>
  <c r="C67" i="47"/>
  <c r="C66" i="47"/>
  <c r="C65" i="47"/>
  <c r="C64" i="47"/>
  <c r="C63" i="47"/>
  <c r="C40" i="47"/>
  <c r="C39" i="47"/>
  <c r="C38" i="47"/>
  <c r="C37" i="47"/>
  <c r="C36" i="47"/>
  <c r="C13" i="47"/>
  <c r="C12" i="47"/>
  <c r="C11" i="47"/>
  <c r="C10" i="47"/>
  <c r="C9" i="47"/>
  <c r="I1" i="47"/>
  <c r="I28" i="47" s="1"/>
  <c r="I55" i="47" s="1"/>
  <c r="I82" i="47" s="1"/>
  <c r="I109" i="47" s="1"/>
  <c r="I30" i="47"/>
  <c r="I57" i="47" s="1"/>
  <c r="I84" i="47" s="1"/>
  <c r="I111" i="47" s="1"/>
  <c r="D30" i="47"/>
  <c r="D57" i="47" s="1"/>
  <c r="D84" i="47" s="1"/>
  <c r="D111" i="47" s="1"/>
  <c r="J20" i="46" l="1"/>
  <c r="H20" i="46"/>
  <c r="F20" i="46"/>
  <c r="D20" i="46"/>
  <c r="B20" i="46"/>
  <c r="J8" i="46"/>
  <c r="H8" i="46"/>
  <c r="F8" i="46"/>
  <c r="D8" i="46"/>
  <c r="B8" i="46"/>
  <c r="B34" i="40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D5" i="46"/>
  <c r="F5" i="46" s="1"/>
  <c r="H5" i="46" s="1"/>
  <c r="J5" i="46" s="1"/>
  <c r="B5" i="46"/>
  <c r="J4" i="46"/>
  <c r="H4" i="46"/>
  <c r="F4" i="46"/>
  <c r="D4" i="46"/>
  <c r="B4" i="46"/>
  <c r="C125" i="43" l="1"/>
  <c r="C98" i="43"/>
  <c r="C71" i="43"/>
  <c r="C44" i="43"/>
  <c r="C17" i="43"/>
  <c r="C124" i="43"/>
  <c r="C97" i="43"/>
  <c r="C70" i="43"/>
  <c r="C43" i="43"/>
  <c r="C16" i="43"/>
  <c r="C122" i="44"/>
  <c r="C121" i="44"/>
  <c r="C120" i="44"/>
  <c r="C119" i="44"/>
  <c r="C118" i="44"/>
  <c r="C117" i="44"/>
  <c r="C95" i="44"/>
  <c r="C94" i="44"/>
  <c r="C93" i="44"/>
  <c r="C92" i="44"/>
  <c r="C91" i="44"/>
  <c r="C90" i="44"/>
  <c r="C68" i="44"/>
  <c r="C67" i="44"/>
  <c r="C66" i="44"/>
  <c r="C65" i="44"/>
  <c r="C64" i="44"/>
  <c r="C63" i="44"/>
  <c r="I57" i="44"/>
  <c r="I84" i="44" s="1"/>
  <c r="I111" i="44" s="1"/>
  <c r="C41" i="44"/>
  <c r="C40" i="44"/>
  <c r="C39" i="44"/>
  <c r="C38" i="44"/>
  <c r="C37" i="44"/>
  <c r="C36" i="44"/>
  <c r="I30" i="44"/>
  <c r="D30" i="44"/>
  <c r="D57" i="44" s="1"/>
  <c r="D84" i="44" s="1"/>
  <c r="D111" i="44" s="1"/>
  <c r="C14" i="44"/>
  <c r="C13" i="44"/>
  <c r="C12" i="44"/>
  <c r="C11" i="44"/>
  <c r="C10" i="44"/>
  <c r="C9" i="44"/>
  <c r="I1" i="44"/>
  <c r="I28" i="44" s="1"/>
  <c r="I55" i="44" s="1"/>
  <c r="I82" i="44" s="1"/>
  <c r="I109" i="44" s="1"/>
  <c r="C58" i="40" l="1"/>
  <c r="C47" i="40"/>
  <c r="C36" i="40"/>
  <c r="C25" i="40"/>
  <c r="C14" i="40"/>
  <c r="E58" i="40" l="1"/>
  <c r="E47" i="40"/>
  <c r="E36" i="40"/>
  <c r="E25" i="40"/>
  <c r="E14" i="40"/>
  <c r="N61" i="40" l="1"/>
  <c r="N62" i="40" s="1"/>
  <c r="I57" i="43"/>
  <c r="I30" i="43"/>
  <c r="C122" i="43"/>
  <c r="C121" i="43"/>
  <c r="C120" i="43"/>
  <c r="C119" i="43"/>
  <c r="C118" i="43"/>
  <c r="C117" i="43"/>
  <c r="C95" i="43"/>
  <c r="C94" i="43"/>
  <c r="C93" i="43"/>
  <c r="C92" i="43"/>
  <c r="C91" i="43"/>
  <c r="C90" i="43"/>
  <c r="C68" i="43"/>
  <c r="C67" i="43"/>
  <c r="C66" i="43"/>
  <c r="C65" i="43"/>
  <c r="C64" i="43"/>
  <c r="C63" i="43"/>
  <c r="I84" i="43"/>
  <c r="I111" i="43" s="1"/>
  <c r="C41" i="43"/>
  <c r="C40" i="43"/>
  <c r="C39" i="43"/>
  <c r="C38" i="43"/>
  <c r="C37" i="43"/>
  <c r="C36" i="43"/>
  <c r="D30" i="43"/>
  <c r="D57" i="43" s="1"/>
  <c r="D84" i="43" s="1"/>
  <c r="D111" i="43" s="1"/>
  <c r="C14" i="43"/>
  <c r="C13" i="43"/>
  <c r="C12" i="43"/>
  <c r="C11" i="43"/>
  <c r="C10" i="43"/>
  <c r="C9" i="43"/>
  <c r="I1" i="43"/>
  <c r="I28" i="43" s="1"/>
  <c r="I55" i="43" s="1"/>
  <c r="I82" i="43" s="1"/>
  <c r="I109" i="43" s="1"/>
  <c r="C122" i="42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C122" i="41"/>
  <c r="C121" i="41"/>
  <c r="C120" i="41"/>
  <c r="C119" i="41"/>
  <c r="C118" i="41"/>
  <c r="C117" i="41"/>
  <c r="C95" i="41"/>
  <c r="C94" i="41"/>
  <c r="C93" i="41"/>
  <c r="C92" i="41"/>
  <c r="C91" i="41"/>
  <c r="C90" i="41"/>
  <c r="C68" i="41"/>
  <c r="C67" i="41"/>
  <c r="C66" i="41"/>
  <c r="C65" i="41"/>
  <c r="C64" i="41"/>
  <c r="C63" i="41"/>
  <c r="C41" i="41"/>
  <c r="C40" i="41"/>
  <c r="C39" i="41"/>
  <c r="C38" i="41"/>
  <c r="C37" i="41"/>
  <c r="C36" i="41"/>
  <c r="I30" i="41"/>
  <c r="I57" i="41" s="1"/>
  <c r="I84" i="41" s="1"/>
  <c r="I111" i="41" s="1"/>
  <c r="D30" i="41"/>
  <c r="D57" i="41" s="1"/>
  <c r="D84" i="41" s="1"/>
  <c r="D111" i="41" s="1"/>
  <c r="C14" i="41"/>
  <c r="C13" i="41"/>
  <c r="C12" i="41"/>
  <c r="C11" i="41"/>
  <c r="C10" i="41"/>
  <c r="C9" i="41"/>
  <c r="I1" i="41"/>
  <c r="I28" i="41" s="1"/>
  <c r="I55" i="41" s="1"/>
  <c r="I82" i="41" s="1"/>
  <c r="I109" i="41" s="1"/>
  <c r="D61" i="40" l="1"/>
  <c r="G61" i="40"/>
  <c r="G62" i="40" s="1"/>
  <c r="H61" i="40"/>
  <c r="H62" i="40" s="1"/>
  <c r="J61" i="40"/>
  <c r="J62" i="40" s="1"/>
  <c r="L61" i="40"/>
  <c r="D62" i="40"/>
  <c r="L62" i="40"/>
  <c r="C61" i="40" l="1"/>
  <c r="C62" i="40" s="1"/>
  <c r="E61" i="40" l="1"/>
  <c r="E62" i="40" s="1"/>
  <c r="K60" i="40" l="1"/>
  <c r="K61" i="40"/>
  <c r="K62" i="40" s="1"/>
  <c r="I1" i="39"/>
  <c r="I28" i="39" s="1"/>
  <c r="I55" i="39" s="1"/>
  <c r="I82" i="39" s="1"/>
  <c r="I109" i="39" s="1"/>
  <c r="I1" i="38"/>
  <c r="I28" i="38" s="1"/>
  <c r="I55" i="38" s="1"/>
  <c r="I82" i="38" s="1"/>
  <c r="I109" i="38" s="1"/>
  <c r="B56" i="40" l="1"/>
  <c r="B55" i="40"/>
  <c r="B54" i="40"/>
  <c r="B53" i="40"/>
  <c r="B52" i="40"/>
  <c r="B51" i="40"/>
  <c r="B50" i="40"/>
  <c r="B49" i="40"/>
  <c r="B45" i="40"/>
  <c r="B44" i="40"/>
  <c r="B43" i="40"/>
  <c r="B42" i="40"/>
  <c r="B41" i="40"/>
  <c r="B40" i="40"/>
  <c r="B39" i="40"/>
  <c r="B38" i="40"/>
  <c r="B33" i="40"/>
  <c r="B32" i="40"/>
  <c r="B31" i="40"/>
  <c r="B30" i="40"/>
  <c r="B29" i="40"/>
  <c r="B28" i="40"/>
  <c r="B27" i="40"/>
  <c r="B23" i="40"/>
  <c r="B22" i="40"/>
  <c r="B21" i="40"/>
  <c r="B20" i="40"/>
  <c r="B19" i="40"/>
  <c r="B18" i="40"/>
  <c r="B17" i="40"/>
  <c r="B16" i="40"/>
  <c r="B12" i="40"/>
  <c r="B11" i="40"/>
  <c r="B10" i="40"/>
  <c r="B9" i="40"/>
  <c r="B8" i="40"/>
  <c r="B7" i="40"/>
  <c r="B6" i="40"/>
  <c r="B5" i="40"/>
  <c r="B4" i="40"/>
  <c r="B15" i="40" s="1"/>
  <c r="B26" i="40" s="1"/>
  <c r="B37" i="40" s="1"/>
  <c r="B48" i="40" s="1"/>
  <c r="E60" i="40"/>
  <c r="M61" i="40"/>
  <c r="M62" i="40" s="1"/>
  <c r="I61" i="40"/>
  <c r="I62" i="40" s="1"/>
  <c r="C60" i="40"/>
  <c r="I60" i="40" l="1"/>
  <c r="G60" i="40"/>
  <c r="M60" i="40"/>
  <c r="C122" i="39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<sst xmlns="http://schemas.openxmlformats.org/spreadsheetml/2006/main" count="2277" uniqueCount="282">
  <si>
    <t>Pondělí:</t>
  </si>
  <si>
    <t>Úterý:</t>
  </si>
  <si>
    <t>Středa:</t>
  </si>
  <si>
    <t>Čtvrtek:</t>
  </si>
  <si>
    <t>Pátek:</t>
  </si>
  <si>
    <t>celkem</t>
  </si>
  <si>
    <t>ÚTERÝ</t>
  </si>
  <si>
    <t>ČTVRTEK</t>
  </si>
  <si>
    <t>PÁTEK</t>
  </si>
  <si>
    <t>součty</t>
  </si>
  <si>
    <t>Vývozy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</si>
  <si>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</si>
  <si>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</si>
  <si>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</si>
  <si>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</si>
  <si>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</si>
  <si>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</si>
  <si>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</si>
  <si>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</si>
  <si>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</si>
  <si>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</si>
  <si>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</si>
  <si>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</si>
  <si>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</si>
  <si>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</si>
  <si>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</si>
  <si>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</si>
  <si>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</si>
  <si>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</si>
  <si>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</si>
  <si>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</si>
  <si>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</si>
  <si>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</si>
  <si>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</si>
  <si>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</si>
  <si>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</si>
  <si>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</si>
  <si>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</si>
  <si>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</si>
  <si>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</si>
  <si>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</si>
  <si>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</si>
  <si>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</si>
  <si>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</si>
  <si>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</si>
  <si>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</si>
  <si>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</si>
  <si>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</si>
  <si>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</si>
  <si>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</si>
  <si>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 xml:space="preserve"> 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</si>
  <si>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</si>
  <si>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</si>
  <si>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</si>
  <si>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</si>
  <si>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</si>
  <si>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</si>
  <si>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</si>
  <si>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</si>
  <si>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</si>
  <si>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</si>
  <si>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</si>
  <si>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</si>
  <si>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</si>
  <si>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</si>
  <si>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</si>
  <si>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</si>
  <si>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</si>
  <si>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denně jídel:</t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</si>
  <si>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</si>
  <si>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</si>
  <si>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</si>
  <si>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</si>
  <si>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</si>
  <si>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</si>
  <si>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</si>
  <si>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</si>
  <si>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</si>
  <si>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EYELEVEL JENEČ</t>
  </si>
  <si>
    <t>KLOKOČKA ŘEPY</t>
  </si>
  <si>
    <t>J1  150g</t>
  </si>
  <si>
    <t>J2  150g</t>
  </si>
  <si>
    <t>VALEO</t>
  </si>
  <si>
    <t>RADOTÍN</t>
  </si>
  <si>
    <t>HLAVNÍ JÍDLO 1</t>
  </si>
  <si>
    <t>BEZMASÉ J.</t>
  </si>
  <si>
    <t>HLAVNÍ JÍDLO 2</t>
  </si>
  <si>
    <t>MINUTKOVÉ</t>
  </si>
  <si>
    <t>SLEVÁRNA SAINT GOBAIN - BEROUN</t>
  </si>
  <si>
    <t>VALEO - ŽEBRÁK</t>
  </si>
  <si>
    <t>Číslo normy: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</si>
  <si>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</si>
  <si>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</si>
  <si>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</si>
  <si>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</si>
  <si>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</si>
  <si>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</si>
  <si>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</si>
  <si>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</si>
  <si>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</si>
  <si>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</si>
  <si>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</si>
  <si>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</si>
  <si>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</si>
  <si>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</si>
  <si>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</si>
  <si>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MŠ PETRKLÍČ + ZŠ PETRKLÍČ</t>
  </si>
  <si>
    <t>ZŠ BROUČCI</t>
  </si>
  <si>
    <t>ODPOL. SVAČI.</t>
  </si>
  <si>
    <t>RANNÍ SVAČI.</t>
  </si>
  <si>
    <t>PORCE</t>
  </si>
  <si>
    <t>1a,3,9</t>
  </si>
  <si>
    <t>POZNÁMKY</t>
  </si>
  <si>
    <t>1a,7,9</t>
  </si>
  <si>
    <t>PEČOVAT.</t>
  </si>
  <si>
    <t>1a,3,7</t>
  </si>
  <si>
    <t>AEROSOL</t>
  </si>
  <si>
    <t>PETRKLÍČ</t>
  </si>
  <si>
    <t>PEČOVATELÁK PERSONÁL</t>
  </si>
  <si>
    <t>Příznaky</t>
  </si>
  <si>
    <t xml:space="preserve">text není jídlo </t>
  </si>
  <si>
    <t>***</t>
  </si>
  <si>
    <t>„Vysvětlivky“</t>
  </si>
  <si>
    <t>Ref kód nepočítat</t>
  </si>
  <si>
    <t>x</t>
  </si>
  <si>
    <t>POL1</t>
  </si>
  <si>
    <t>HL1</t>
  </si>
  <si>
    <t>HL2</t>
  </si>
  <si>
    <t>HL3</t>
  </si>
  <si>
    <t>HL4</t>
  </si>
  <si>
    <t>1a,3,7,9</t>
  </si>
  <si>
    <t>AEROSOL SERVICES</t>
  </si>
  <si>
    <t>1a,9,12</t>
  </si>
  <si>
    <t>15621, 9992</t>
  </si>
  <si>
    <t>STUDENÉ JÍDLO</t>
  </si>
  <si>
    <t>STUDENÉ JÍDLO (ZEL. TALÍŘ) DLE DENNÍ NABÍDKY J.L.</t>
  </si>
  <si>
    <t>Polévka</t>
  </si>
  <si>
    <t>Slepičí vývar s rýží a hráškem</t>
  </si>
  <si>
    <t>Hovězí vývar s masem a vlasovými nudlemi</t>
  </si>
  <si>
    <t>Slovenská kroupová se zeleninou</t>
  </si>
  <si>
    <t>Hovězí vývar s fritátovými nudlemi a zeleninou</t>
  </si>
  <si>
    <t>Drůbeží vývar s krupicovými noky</t>
  </si>
  <si>
    <t>9,1a,1d</t>
  </si>
  <si>
    <t>11392</t>
  </si>
  <si>
    <t>8967</t>
  </si>
  <si>
    <t>10440</t>
  </si>
  <si>
    <t>8982</t>
  </si>
  <si>
    <t>8970</t>
  </si>
  <si>
    <t>Zeleninový krém</t>
  </si>
  <si>
    <t>Gulášová polévka</t>
  </si>
  <si>
    <t>Rychtářská s ovesnými vločkami</t>
  </si>
  <si>
    <t>Horácká fazolová s paprikou</t>
  </si>
  <si>
    <t>Hrachová</t>
  </si>
  <si>
    <t>1a,9</t>
  </si>
  <si>
    <t>1a,1d,3,7,9</t>
  </si>
  <si>
    <t>1a, 6, 9</t>
  </si>
  <si>
    <t>9042</t>
  </si>
  <si>
    <t>9008</t>
  </si>
  <si>
    <t>8980</t>
  </si>
  <si>
    <t>10444</t>
  </si>
  <si>
    <t>9007</t>
  </si>
  <si>
    <t>Hlavní jídlo</t>
  </si>
  <si>
    <t>Vepřová plec dušená se zeleninou, houskové knedlíky (vepřové maso, kořenová zelenina, okurky, slanina, cibule, mouka, sůl, pepř, kmín, cukr, smetana, mléko)</t>
  </si>
  <si>
    <t>Burgundská hovězí pečeně na červeném víně, houskové knedlíky (hovězí, mouka, cukr, ocet, protlak, sůl, pepř, slanina, víno)</t>
  </si>
  <si>
    <t>1a,3,7,6, 9, 10</t>
  </si>
  <si>
    <t>1a,7,12,10</t>
  </si>
  <si>
    <t>1a, 3, 6,7,12</t>
  </si>
  <si>
    <t>1a, 3, 7, 6</t>
  </si>
  <si>
    <t>15820, 10000</t>
  </si>
  <si>
    <t>9959, 9992</t>
  </si>
  <si>
    <t>9883, 9996, 10005</t>
  </si>
  <si>
    <t>Smažený mletý jihočeský řízek se sýrem,  šťouchané brambory s cibulkou (mleté maso, cibule, vejce, slanina, strouhanka, mouka, sůl, česnek, pepř, brambory)</t>
  </si>
  <si>
    <t>Drůbeží játra v pikantní omáčce s rajčaty a paprikami, dušená rýže (játra, cibule, zelenina, chilli, česnek, protlak, mouka, sůl, pepř)</t>
  </si>
  <si>
    <t>Zapečené těstoviny s kuřecím masem a pórkem (kuřecí maso sekané, těstoviny, cibule,sůl, pepř, vejce, smetana, pórek, máslo, sýr)</t>
  </si>
  <si>
    <t>1a, 10</t>
  </si>
  <si>
    <t>1a,3,6,7</t>
  </si>
  <si>
    <t>1a,3,10</t>
  </si>
  <si>
    <t>1a,3,7,12</t>
  </si>
  <si>
    <t>9868, 9865, 9867, 9958</t>
  </si>
  <si>
    <t>15382, 10008</t>
  </si>
  <si>
    <t>15617, 9993</t>
  </si>
  <si>
    <t>15825</t>
  </si>
  <si>
    <t>Špecle se sýrem - Käsespätzle (bramborové těstoviny "špecle", smažená cibulka, sůl, směs strouhaných sůrů, pažitka)</t>
  </si>
  <si>
    <t>Gratinované brambory s cuketou, červenou cibulí, rajčaty a sýrem na způsob Mousaky</t>
  </si>
  <si>
    <t>Bramborové šišky s mákem, přepuštěné máslo, mléko (brambory, mouka, vejce, máslo, mák, cukr, voda)</t>
  </si>
  <si>
    <t>1a, 7, 9, 10, 12, 8</t>
  </si>
  <si>
    <t>7,9,12</t>
  </si>
  <si>
    <t>1a, 3, 12, 7</t>
  </si>
  <si>
    <t>1a.3.7.12</t>
  </si>
  <si>
    <t>10413</t>
  </si>
  <si>
    <t>10971, 9994</t>
  </si>
  <si>
    <t>22390</t>
  </si>
  <si>
    <t>10401, 10019</t>
  </si>
  <si>
    <t>Vídeňská hovězí roštěná, americké brambory (hovězí rostěná, mouka, pepř, sůl, cibule)</t>
  </si>
  <si>
    <t>Kuřecí steak s anglickou slaninou a sýrem,šťouchané brambory s pažitkou (prsa kuř, angl. slanina, sýr, mouka)</t>
  </si>
  <si>
    <t>Treska tmavá pečená na bazalce s máslem, šťouchané brambory s jarní cibulkou, citron</t>
  </si>
  <si>
    <t>Vepřový plátek na houbách, smažené krokety (vepřové maso, mouka, houby, máslo, sůl, pepř, kmín)</t>
  </si>
  <si>
    <t>Pašerácký kotlet se salámem a sýrem, opékané brambory (kotleta, cibule, salám, sýr, mouka, sůl)</t>
  </si>
  <si>
    <t>1a, 12, 7</t>
  </si>
  <si>
    <t>1a, 7, 12</t>
  </si>
  <si>
    <t>4,7,12,9</t>
  </si>
  <si>
    <t>1a, 7, 3</t>
  </si>
  <si>
    <t>1a, 6, 12, 7</t>
  </si>
  <si>
    <t>Chléb s ochuceným pomazánkovým máslem a pažitkou</t>
  </si>
  <si>
    <t>Šlehaný tvaroh s ovocem</t>
  </si>
  <si>
    <t>Houska s máslem a ovocnou pomazánkou (džem)</t>
  </si>
  <si>
    <t>Rybičková pomazánka, chléb</t>
  </si>
  <si>
    <t>1a,1c,1d,7</t>
  </si>
  <si>
    <t>7</t>
  </si>
  <si>
    <t>1a,1b,1d,7,3</t>
  </si>
  <si>
    <t>1a,7,12</t>
  </si>
  <si>
    <t>1a,1c,1d,4,10,3</t>
  </si>
  <si>
    <t>Bramborové šišky s mákem a cukrem, přepuštěné máslo, studené mléko</t>
  </si>
  <si>
    <t>4,7,12,3</t>
  </si>
  <si>
    <t>1a, 3, 7, + mák</t>
  </si>
  <si>
    <t>Tuňáková pomazánka s rohlíkem, zelenina</t>
  </si>
  <si>
    <t>Obložený chléb se šunkou, zelenina</t>
  </si>
  <si>
    <t>Tmavý toastový chléb se salámovou pomazánkou, zelenina</t>
  </si>
  <si>
    <t>Pudinkový dezert, piškoty, ovoce</t>
  </si>
  <si>
    <t>7. svačinky</t>
  </si>
  <si>
    <t>1a,3,4,7</t>
  </si>
  <si>
    <t>1a,3,7,10</t>
  </si>
  <si>
    <t>STUDENÁ JÍDLA AEROSOL</t>
  </si>
  <si>
    <t>320g  Zeleninový talíř s tuňákem</t>
  </si>
  <si>
    <t>330g Zeleninový talíř trhané vepřové maso</t>
  </si>
  <si>
    <t>350g Zeleninový talíř, smažené kuřecí kousky</t>
  </si>
  <si>
    <t>330g Zeleninový talíř s  kousky hermelínu</t>
  </si>
  <si>
    <t>340g Zeleninový talíř, pečná treska na bylinkách</t>
  </si>
  <si>
    <t>4,9,3</t>
  </si>
  <si>
    <t>1a,3,7,6</t>
  </si>
  <si>
    <t>9,4,7</t>
  </si>
  <si>
    <t>1.VAR</t>
  </si>
  <si>
    <t>330ml Slepičí vývar s rýží a hráškem</t>
  </si>
  <si>
    <t>330ml Gulášová polévka</t>
  </si>
  <si>
    <t>330ml Slovenská kroupová se zeleninou</t>
  </si>
  <si>
    <t>330ml Horácká fazolová s paprikou</t>
  </si>
  <si>
    <t>330ml Drůbeží vývar s krupicovými noky</t>
  </si>
  <si>
    <t>150g  Vepřová plec dušená se zeleninou, houskové knedlíky</t>
  </si>
  <si>
    <t>150g  Burgundská hovězí pečeně na červeném víně, houskové knedlíky</t>
  </si>
  <si>
    <t>150g  Drůbeží játra v pikantní omáčce s rajčaty a paprikami, dušená rýže</t>
  </si>
  <si>
    <t>400g  Špecle se sýrem - Käsespätzle</t>
  </si>
  <si>
    <t>ze 130g  Smažený mletý řízek se sýrem a slaninou, šťouchané brambory</t>
  </si>
  <si>
    <t>450g  Gratinované brambory s cuketou, červenou cibulí, rajčaty a sýrem</t>
  </si>
  <si>
    <t>370g  Zapečené těstoviny s kuřecím masem a pórkem</t>
  </si>
  <si>
    <t>330g+55g  Bramborové šišky s mákem, přepuštěné máslo, mléko</t>
  </si>
  <si>
    <t>150g  Pečená krkovička na česneku, dušený špenát, houskové knedlíky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</si>
  <si>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1.Týden 2023</t>
    </r>
  </si>
  <si>
    <t>Jídlo na objednávku</t>
  </si>
  <si>
    <t>Plněné palačinky se špenátem a sýrem, vařené brambory (mouka, vejce, mléko, sůl, špenát listový, česnek, směs sýrů, olej)</t>
  </si>
  <si>
    <t>450g  Plněné palačinky se špenátem a sýrem, vařené brambory</t>
  </si>
  <si>
    <t>460g Thajské zelené kokosové karí, jasmínová rýže</t>
  </si>
  <si>
    <t>Thajské zelené karí s kokosovým mlékem, jasmínová rýže (brambory, kokosové mléko, kari pasta, cibule, feferonky, mrkev, zelenina, česnek, cukr, koriandr)</t>
  </si>
  <si>
    <t>9988,14502</t>
  </si>
  <si>
    <t>1a,3,6,7,10</t>
  </si>
  <si>
    <t>Chalupářský hovězí guláš, houskové knedlíky (hovězí maso, slanina, cibule, žampiony, kapie, mouka, česnek, sůl, paprika mletá, feferonky)</t>
  </si>
  <si>
    <t>Vepřová plec pečená na česneku, dušený špenát, houskové knedlíky (vepřové, sádlo, cibule, mouka, česnek, pepř, sůl)</t>
  </si>
  <si>
    <t>1a,6,10,7</t>
  </si>
  <si>
    <t>Fazole s tomatové omáčce, opékaná klobása, okurka (fazole, protlek, česnek, cibule, sůl, chilli, přpe, mouka, paprika, klobása ostravská)</t>
  </si>
  <si>
    <t>Plněné palačinky se špenátem a sýrem, vařené brambory s máslem</t>
  </si>
  <si>
    <t>Rohlík s tvarohovo-vajíčkovou pomazánkou a ředkvičkami</t>
  </si>
  <si>
    <t>Vícezrnná bageta se sýrovo-smetanovou pomazánkou</t>
  </si>
  <si>
    <t>Treska pečená na bazalce s máslem, vařené brambory s jarní cibulkou, citron</t>
  </si>
  <si>
    <t>1a,9,7,10</t>
  </si>
  <si>
    <t>150g  Chalupářský hovězí guláš, houskové knedlíky</t>
  </si>
  <si>
    <t>1a,7,12,9</t>
  </si>
  <si>
    <t>460g (120g)  Fazole s tomatové omáčce, opékaná klobása, okurka</t>
  </si>
  <si>
    <t>Hronovská vepřová kýta na zázvoru, bramborová kaše (vepřové maso, cibule, zázvor, slanina, mouka, sůl, pepř, citron)</t>
  </si>
  <si>
    <t>150g  Hronovská vepřová kýta pečená na zázvoru, bramborová kaše</t>
  </si>
  <si>
    <t>1a,12,10</t>
  </si>
  <si>
    <t>9998, 10457</t>
  </si>
  <si>
    <t>24725</t>
  </si>
  <si>
    <t>Pečená kuřecí prsa na majoránce s cibulí, vařené brambory</t>
  </si>
  <si>
    <t>1a,12,7</t>
  </si>
  <si>
    <t>Pečená krkovička na majoránce se slaninou a cibulí, vařené brambory</t>
  </si>
  <si>
    <t>150g  Pečená krkovička na majoránce se slaninou, vařené brambory</t>
  </si>
  <si>
    <t>plec místo krkovice ?</t>
  </si>
  <si>
    <t>prsa místo krkovice</t>
  </si>
  <si>
    <t>kýta místo hovězího ?</t>
  </si>
  <si>
    <t>Vepřová plec dušená se zeleninou, jasmínová rýže</t>
  </si>
  <si>
    <t>školka s jasmínkou</t>
  </si>
  <si>
    <t>více jasmínky MŠ</t>
  </si>
  <si>
    <t>školy s jasmínlkou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</si>
</sst>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  <numFmt numFmtId="167" formatCode="dddd"/>
  </numFmts>
  <fonts count="16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i/>
      <sz val="26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i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14"/>
      <name val="Arial CE"/>
      <charset val="238"/>
    </font>
    <font>
      <b/>
      <i/>
      <sz val="9"/>
      <color rgb="FFFF0000"/>
      <name val="Arial CE"/>
      <charset val="238"/>
    </font>
    <font>
      <sz val="10"/>
      <color theme="4"/>
      <name val="Arial CE"/>
      <charset val="238"/>
    </font>
    <font>
      <sz val="7.5"/>
      <color rgb="FFFF0000"/>
      <name val="Arial CE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b/>
      <sz val="12"/>
      <name val="Arial CE"/>
      <charset val="238"/>
    </font>
    <font>
      <b/>
      <sz val="14"/>
      <color theme="0"/>
      <name val="Arial CE"/>
      <charset val="238"/>
    </font>
    <font>
      <b/>
      <sz val="12"/>
      <color theme="0"/>
      <name val="Arial CE"/>
      <charset val="238"/>
    </font>
    <font>
      <b/>
      <i/>
      <sz val="12"/>
      <color rgb="FFFF0000"/>
      <name val="Arial CE"/>
      <charset val="238"/>
    </font>
    <font>
      <b/>
      <sz val="15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7"/>
      <color rgb="FFFF0000"/>
      <name val="Calibri"/>
      <family val="2"/>
      <charset val="238"/>
    </font>
    <font>
      <b/>
      <sz val="9"/>
      <color theme="4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3"/>
      <color theme="1"/>
      <name val="Arial CE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2"/>
      <color theme="8" tint="-0.249977111117893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sz val="13"/>
      <color theme="1"/>
      <name val="Calibri"/>
      <family val="2"/>
      <charset val="238"/>
    </font>
    <font>
      <b/>
      <sz val="12"/>
      <color rgb="FFFF0000"/>
      <name val="Arial CE"/>
      <charset val="238"/>
    </font>
    <font>
      <b/>
      <sz val="9"/>
      <color indexed="10"/>
      <name val="Calibri"/>
      <family val="2"/>
      <charset val="238"/>
    </font>
    <font>
      <sz val="8.5"/>
      <color theme="1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theme="8" tint="-0.249977111117893"/>
      <name val="Calibri"/>
      <family val="2"/>
      <charset val="238"/>
    </font>
    <font>
      <b/>
      <sz val="10"/>
      <color theme="8" tint="-0.249977111117893"/>
      <name val="Calibri"/>
      <family val="2"/>
      <charset val="238"/>
    </font>
    <font>
      <b/>
      <sz val="8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b/>
      <sz val="8.5"/>
      <color theme="1"/>
      <name val="Arial"/>
      <family val="2"/>
      <charset val="238"/>
    </font>
    <font>
      <b/>
      <sz val="8"/>
      <color theme="1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u/>
      <sz val="9.5"/>
      <name val="Arial CE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u/>
      <sz val="9.5"/>
      <name val="Times New Roman CE"/>
      <family val="1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sz val="7.5"/>
      <color rgb="FFFF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b/>
      <sz val="15"/>
      <color rgb="FFFF0000"/>
      <name val="Arial CE"/>
      <charset val="238"/>
    </font>
    <font>
      <b/>
      <i/>
      <sz val="12"/>
      <name val="Arial"/>
      <family val="2"/>
      <charset val="238"/>
    </font>
    <font>
      <b/>
      <sz val="9"/>
      <name val="Times New Roman CE"/>
      <family val="1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7.7"/>
      <name val="Times New Roman CE"/>
      <family val="1"/>
      <charset val="238"/>
    </font>
    <font>
      <b/>
      <sz val="7.7"/>
      <name val="Arial"/>
      <family val="2"/>
      <charset val="238"/>
    </font>
    <font>
      <b/>
      <sz val="7.75"/>
      <name val="Arial"/>
      <family val="2"/>
      <charset val="238"/>
    </font>
    <font>
      <b/>
      <sz val="7.7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color theme="4" tint="-0.499984740745262"/>
      <name val="Arial"/>
      <family val="2"/>
      <charset val="238"/>
    </font>
    <font>
      <b/>
      <sz val="9"/>
      <color indexed="1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557">
    <xf numFmtId="0" fontId="0" fillId="0" borderId="0"/>
    <xf numFmtId="164" fontId="32" fillId="0" borderId="0"/>
    <xf numFmtId="44" fontId="7" fillId="0" borderId="0" applyFont="0" applyFill="0" applyBorder="0" applyAlignment="0" applyProtection="0"/>
    <xf numFmtId="0" fontId="33" fillId="0" borderId="0"/>
    <xf numFmtId="0" fontId="8" fillId="0" borderId="0"/>
    <xf numFmtId="0" fontId="7" fillId="0" borderId="0"/>
    <xf numFmtId="0" fontId="7" fillId="0" borderId="0"/>
    <xf numFmtId="0" fontId="1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551">
    <xf numFmtId="0" fontId="0" fillId="0" borderId="0" xfId="0"/>
    <xf numFmtId="0" fontId="12" fillId="0" borderId="0" xfId="0" applyFont="1" applyAlignment="1">
      <alignment horizontal="center"/>
    </xf>
    <xf numFmtId="0" fontId="15" fillId="0" borderId="0" xfId="0" applyFont="1"/>
    <xf numFmtId="0" fontId="22" fillId="0" borderId="8" xfId="0" applyFont="1" applyBorder="1" applyAlignment="1">
      <alignment horizontal="center"/>
    </xf>
    <xf numFmtId="0" fontId="7" fillId="0" borderId="0" xfId="0" applyFont="1"/>
    <xf numFmtId="0" fontId="24" fillId="2" borderId="10" xfId="6" applyFont="1" applyFill="1" applyBorder="1"/>
    <xf numFmtId="0" fontId="25" fillId="2" borderId="10" xfId="6" applyFont="1" applyFill="1" applyBorder="1"/>
    <xf numFmtId="0" fontId="7" fillId="0" borderId="0" xfId="6"/>
    <xf numFmtId="0" fontId="7" fillId="2" borderId="11" xfId="6" applyFill="1" applyBorder="1"/>
    <xf numFmtId="0" fontId="7" fillId="2" borderId="12" xfId="6" applyFill="1" applyBorder="1"/>
    <xf numFmtId="3" fontId="27" fillId="2" borderId="11" xfId="6" applyNumberFormat="1" applyFont="1" applyFill="1" applyBorder="1"/>
    <xf numFmtId="0" fontId="7" fillId="2" borderId="13" xfId="6" applyFill="1" applyBorder="1"/>
    <xf numFmtId="0" fontId="7" fillId="2" borderId="10" xfId="6" applyFill="1" applyBorder="1" applyAlignment="1">
      <alignment wrapText="1"/>
    </xf>
    <xf numFmtId="0" fontId="7" fillId="2" borderId="10" xfId="6" applyFill="1" applyBorder="1" applyAlignment="1">
      <alignment horizontal="left"/>
    </xf>
    <xf numFmtId="0" fontId="7" fillId="2" borderId="14" xfId="6" applyFill="1" applyBorder="1"/>
    <xf numFmtId="0" fontId="7" fillId="2" borderId="15" xfId="6" applyFill="1" applyBorder="1"/>
    <xf numFmtId="0" fontId="7" fillId="2" borderId="10" xfId="6" applyFill="1" applyBorder="1" applyAlignment="1">
      <alignment horizontal="center"/>
    </xf>
    <xf numFmtId="0" fontId="7" fillId="2" borderId="15" xfId="6" applyFill="1" applyBorder="1" applyAlignment="1">
      <alignment horizontal="left"/>
    </xf>
    <xf numFmtId="0" fontId="7" fillId="2" borderId="14" xfId="6" applyFill="1" applyBorder="1" applyAlignment="1">
      <alignment horizontal="center"/>
    </xf>
    <xf numFmtId="0" fontId="7" fillId="2" borderId="11" xfId="6" applyFill="1" applyBorder="1" applyAlignment="1">
      <alignment horizontal="center"/>
    </xf>
    <xf numFmtId="0" fontId="7" fillId="2" borderId="12" xfId="6" applyFill="1" applyBorder="1" applyAlignment="1">
      <alignment horizontal="center"/>
    </xf>
    <xf numFmtId="0" fontId="7" fillId="2" borderId="15" xfId="6" applyFill="1" applyBorder="1" applyAlignment="1">
      <alignment horizontal="center"/>
    </xf>
    <xf numFmtId="2" fontId="20" fillId="2" borderId="12" xfId="6" applyNumberFormat="1" applyFont="1" applyFill="1" applyBorder="1" applyAlignment="1">
      <alignment horizontal="right"/>
    </xf>
    <xf numFmtId="2" fontId="7" fillId="2" borderId="15" xfId="6" applyNumberFormat="1" applyFill="1" applyBorder="1" applyAlignment="1">
      <alignment horizontal="right"/>
    </xf>
    <xf numFmtId="2" fontId="7" fillId="2" borderId="15" xfId="6" applyNumberFormat="1" applyFill="1" applyBorder="1"/>
    <xf numFmtId="0" fontId="7" fillId="2" borderId="15" xfId="6" applyFill="1" applyBorder="1" applyAlignment="1">
      <alignment horizontal="right"/>
    </xf>
    <xf numFmtId="2" fontId="20" fillId="2" borderId="11" xfId="6" applyNumberFormat="1" applyFont="1" applyFill="1" applyBorder="1" applyAlignment="1">
      <alignment horizontal="right"/>
    </xf>
    <xf numFmtId="165" fontId="7" fillId="2" borderId="15" xfId="6" applyNumberFormat="1" applyFill="1" applyBorder="1" applyAlignment="1">
      <alignment horizontal="right"/>
    </xf>
    <xf numFmtId="0" fontId="7" fillId="2" borderId="11" xfId="6" applyFill="1" applyBorder="1" applyAlignment="1">
      <alignment horizontal="right"/>
    </xf>
    <xf numFmtId="1" fontId="7" fillId="2" borderId="15" xfId="6" applyNumberFormat="1" applyFill="1" applyBorder="1" applyAlignment="1">
      <alignment horizontal="right"/>
    </xf>
    <xf numFmtId="2" fontId="7" fillId="0" borderId="13" xfId="6" applyNumberFormat="1" applyBorder="1" applyAlignment="1">
      <alignment horizontal="right"/>
    </xf>
    <xf numFmtId="0" fontId="7" fillId="2" borderId="6" xfId="6" applyFill="1" applyBorder="1"/>
    <xf numFmtId="49" fontId="7" fillId="2" borderId="11" xfId="6" applyNumberFormat="1" applyFill="1" applyBorder="1"/>
    <xf numFmtId="0" fontId="28" fillId="0" borderId="0" xfId="6" applyFont="1"/>
    <xf numFmtId="0" fontId="38" fillId="0" borderId="0" xfId="0" applyFont="1" applyAlignment="1">
      <alignment horizontal="center"/>
    </xf>
    <xf numFmtId="0" fontId="39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40" fillId="0" borderId="0" xfId="0" applyFont="1"/>
    <xf numFmtId="0" fontId="11" fillId="0" borderId="16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7" fillId="0" borderId="0" xfId="0" applyFont="1" applyProtection="1"/>
    <xf numFmtId="0" fontId="15" fillId="0" borderId="0" xfId="0" applyFont="1" applyAlignment="1">
      <alignment horizontal="left"/>
    </xf>
    <xf numFmtId="0" fontId="7" fillId="2" borderId="28" xfId="6" applyFill="1" applyBorder="1"/>
    <xf numFmtId="0" fontId="24" fillId="2" borderId="28" xfId="6" applyFont="1" applyFill="1" applyBorder="1" applyAlignment="1">
      <alignment horizontal="center"/>
    </xf>
    <xf numFmtId="14" fontId="26" fillId="2" borderId="28" xfId="6" applyNumberFormat="1" applyFont="1" applyFill="1" applyBorder="1"/>
    <xf numFmtId="0" fontId="7" fillId="2" borderId="34" xfId="6" applyFill="1" applyBorder="1"/>
    <xf numFmtId="0" fontId="25" fillId="2" borderId="29" xfId="6" applyFont="1" applyFill="1" applyBorder="1"/>
    <xf numFmtId="0" fontId="7" fillId="2" borderId="30" xfId="6" applyFill="1" applyBorder="1"/>
    <xf numFmtId="3" fontId="7" fillId="2" borderId="31" xfId="6" applyNumberFormat="1" applyFill="1" applyBorder="1"/>
    <xf numFmtId="0" fontId="7" fillId="2" borderId="33" xfId="6" applyFill="1" applyBorder="1"/>
    <xf numFmtId="0" fontId="7" fillId="2" borderId="28" xfId="6" applyFill="1" applyBorder="1" applyAlignment="1">
      <alignment horizontal="center"/>
    </xf>
    <xf numFmtId="0" fontId="7" fillId="2" borderId="33" xfId="6" applyFill="1" applyBorder="1" applyAlignment="1">
      <alignment horizontal="center"/>
    </xf>
    <xf numFmtId="0" fontId="7" fillId="2" borderId="29" xfId="6" applyFill="1" applyBorder="1" applyAlignment="1">
      <alignment horizontal="center"/>
    </xf>
    <xf numFmtId="0" fontId="7" fillId="2" borderId="29" xfId="6" applyFill="1" applyBorder="1"/>
    <xf numFmtId="0" fontId="7" fillId="2" borderId="31" xfId="6" applyFill="1" applyBorder="1"/>
    <xf numFmtId="0" fontId="7" fillId="2" borderId="32" xfId="6" applyFill="1" applyBorder="1"/>
    <xf numFmtId="0" fontId="7" fillId="2" borderId="30" xfId="6" applyFill="1" applyBorder="1" applyAlignment="1">
      <alignment horizontal="center"/>
    </xf>
    <xf numFmtId="0" fontId="7" fillId="2" borderId="32" xfId="6" applyFill="1" applyBorder="1" applyAlignment="1">
      <alignment horizontal="center"/>
    </xf>
    <xf numFmtId="0" fontId="7" fillId="0" borderId="33" xfId="6" applyBorder="1"/>
    <xf numFmtId="0" fontId="25" fillId="2" borderId="33" xfId="6" applyFont="1" applyFill="1" applyBorder="1"/>
    <xf numFmtId="0" fontId="26" fillId="2" borderId="30" xfId="6" applyFont="1" applyFill="1" applyBorder="1"/>
    <xf numFmtId="1" fontId="52" fillId="0" borderId="5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6" fillId="9" borderId="35" xfId="0" applyFont="1" applyFill="1" applyBorder="1" applyAlignment="1">
      <alignment horizontal="center" vertical="center" wrapText="1"/>
    </xf>
    <xf numFmtId="0" fontId="56" fillId="10" borderId="35" xfId="0" applyFont="1" applyFill="1" applyBorder="1" applyAlignment="1">
      <alignment horizontal="center" vertical="center" wrapText="1"/>
    </xf>
    <xf numFmtId="0" fontId="56" fillId="11" borderId="35" xfId="0" applyFont="1" applyFill="1" applyBorder="1" applyAlignment="1">
      <alignment horizontal="center" vertical="center" wrapText="1"/>
    </xf>
    <xf numFmtId="0" fontId="56" fillId="7" borderId="35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0" fillId="14" borderId="37" xfId="0" applyNumberFormat="1" applyFont="1" applyFill="1" applyBorder="1" applyAlignment="1">
      <alignment horizontal="center" vertical="center" wrapText="1"/>
    </xf>
    <xf numFmtId="0" fontId="60" fillId="8" borderId="38" xfId="0" applyNumberFormat="1" applyFont="1" applyFill="1" applyBorder="1" applyAlignment="1">
      <alignment horizontal="center" vertical="center" wrapText="1"/>
    </xf>
    <xf numFmtId="0" fontId="60" fillId="14" borderId="7" xfId="0" applyNumberFormat="1" applyFont="1" applyFill="1" applyBorder="1" applyAlignment="1">
      <alignment horizontal="center" vertical="center" wrapText="1"/>
    </xf>
    <xf numFmtId="0" fontId="60" fillId="8" borderId="39" xfId="0" applyNumberFormat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left" vertical="center" wrapText="1"/>
    </xf>
    <xf numFmtId="0" fontId="61" fillId="15" borderId="6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62" fillId="4" borderId="43" xfId="0" applyNumberFormat="1" applyFont="1" applyFill="1" applyBorder="1" applyAlignment="1">
      <alignment horizontal="center" vertical="center" wrapText="1"/>
    </xf>
    <xf numFmtId="166" fontId="62" fillId="4" borderId="44" xfId="0" applyNumberFormat="1" applyFont="1" applyFill="1" applyBorder="1" applyAlignment="1">
      <alignment horizontal="center" vertical="center" wrapText="1"/>
    </xf>
    <xf numFmtId="166" fontId="62" fillId="4" borderId="45" xfId="0" applyNumberFormat="1" applyFont="1" applyFill="1" applyBorder="1" applyAlignment="1">
      <alignment horizontal="center" vertical="center" wrapText="1"/>
    </xf>
    <xf numFmtId="166" fontId="62" fillId="4" borderId="46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60" fillId="14" borderId="2" xfId="0" applyNumberFormat="1" applyFont="1" applyFill="1" applyBorder="1" applyAlignment="1">
      <alignment horizontal="center" vertical="center" wrapText="1"/>
    </xf>
    <xf numFmtId="0" fontId="60" fillId="8" borderId="47" xfId="0" applyNumberFormat="1" applyFont="1" applyFill="1" applyBorder="1" applyAlignment="1">
      <alignment horizontal="center" vertical="center" wrapText="1"/>
    </xf>
    <xf numFmtId="0" fontId="60" fillId="14" borderId="3" xfId="0" applyNumberFormat="1" applyFont="1" applyFill="1" applyBorder="1" applyAlignment="1">
      <alignment horizontal="center" vertical="center" wrapText="1"/>
    </xf>
    <xf numFmtId="0" fontId="60" fillId="8" borderId="48" xfId="0" applyNumberFormat="1" applyFont="1" applyFill="1" applyBorder="1" applyAlignment="1">
      <alignment horizontal="center" vertical="center" wrapText="1"/>
    </xf>
    <xf numFmtId="0" fontId="61" fillId="15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20" fillId="2" borderId="15" xfId="6" applyFont="1" applyFill="1" applyBorder="1" applyAlignment="1">
      <alignment horizontal="center"/>
    </xf>
    <xf numFmtId="0" fontId="50" fillId="0" borderId="24" xfId="65" applyFont="1" applyBorder="1" applyAlignment="1">
      <alignment horizontal="center" vertical="center"/>
    </xf>
    <xf numFmtId="0" fontId="50" fillId="0" borderId="23" xfId="65" applyFont="1" applyBorder="1" applyAlignment="1">
      <alignment horizontal="center" vertical="center"/>
    </xf>
    <xf numFmtId="0" fontId="47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25" fillId="2" borderId="53" xfId="6" applyFont="1" applyFill="1" applyBorder="1"/>
    <xf numFmtId="0" fontId="7" fillId="2" borderId="53" xfId="6" applyFill="1" applyBorder="1"/>
    <xf numFmtId="3" fontId="20" fillId="2" borderId="30" xfId="6" applyNumberFormat="1" applyFont="1" applyFill="1" applyBorder="1"/>
    <xf numFmtId="0" fontId="7" fillId="2" borderId="0" xfId="6" applyFill="1"/>
    <xf numFmtId="0" fontId="7" fillId="2" borderId="51" xfId="6" applyFill="1" applyBorder="1"/>
    <xf numFmtId="0" fontId="7" fillId="2" borderId="0" xfId="6" applyFill="1" applyAlignment="1">
      <alignment horizontal="center"/>
    </xf>
    <xf numFmtId="0" fontId="7" fillId="2" borderId="53" xfId="6" applyFill="1" applyBorder="1" applyAlignment="1">
      <alignment horizontal="right"/>
    </xf>
    <xf numFmtId="0" fontId="20" fillId="5" borderId="53" xfId="6" applyFont="1" applyFill="1" applyBorder="1" applyAlignment="1">
      <alignment horizontal="left"/>
    </xf>
    <xf numFmtId="0" fontId="7" fillId="5" borderId="12" xfId="6" applyFill="1" applyBorder="1"/>
    <xf numFmtId="0" fontId="7" fillId="0" borderId="15" xfId="6" applyBorder="1"/>
    <xf numFmtId="2" fontId="20" fillId="2" borderId="0" xfId="6" applyNumberFormat="1" applyFont="1" applyFill="1" applyAlignment="1">
      <alignment horizontal="right"/>
    </xf>
    <xf numFmtId="0" fontId="20" fillId="5" borderId="0" xfId="6" applyFont="1" applyFill="1"/>
    <xf numFmtId="0" fontId="20" fillId="2" borderId="53" xfId="6" applyFont="1" applyFill="1" applyBorder="1"/>
    <xf numFmtId="2" fontId="20" fillId="2" borderId="15" xfId="6" applyNumberFormat="1" applyFont="1" applyFill="1" applyBorder="1" applyAlignment="1">
      <alignment horizontal="left"/>
    </xf>
    <xf numFmtId="0" fontId="7" fillId="0" borderId="13" xfId="6" applyBorder="1"/>
    <xf numFmtId="0" fontId="20" fillId="5" borderId="12" xfId="6" applyFont="1" applyFill="1" applyBorder="1"/>
    <xf numFmtId="0" fontId="7" fillId="5" borderId="0" xfId="6" applyFill="1"/>
    <xf numFmtId="0" fontId="49" fillId="4" borderId="53" xfId="6" applyFont="1" applyFill="1" applyBorder="1" applyAlignment="1">
      <alignment horizontal="left"/>
    </xf>
    <xf numFmtId="0" fontId="7" fillId="4" borderId="11" xfId="6" applyFill="1" applyBorder="1"/>
    <xf numFmtId="0" fontId="7" fillId="0" borderId="53" xfId="6" applyBorder="1"/>
    <xf numFmtId="0" fontId="20" fillId="0" borderId="51" xfId="6" applyFont="1" applyBorder="1"/>
    <xf numFmtId="0" fontId="25" fillId="2" borderId="0" xfId="6" applyFont="1" applyFill="1"/>
    <xf numFmtId="0" fontId="7" fillId="0" borderId="30" xfId="6" applyBorder="1"/>
    <xf numFmtId="16" fontId="7" fillId="2" borderId="53" xfId="6" applyNumberFormat="1" applyFill="1" applyBorder="1"/>
    <xf numFmtId="165" fontId="37" fillId="4" borderId="15" xfId="6" applyNumberFormat="1" applyFont="1" applyFill="1" applyBorder="1" applyAlignment="1">
      <alignment horizontal="right"/>
    </xf>
    <xf numFmtId="2" fontId="20" fillId="2" borderId="11" xfId="6" applyNumberFormat="1" applyFont="1" applyFill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top" wrapText="1"/>
    </xf>
    <xf numFmtId="0" fontId="29" fillId="0" borderId="55" xfId="7" applyFont="1" applyBorder="1" applyAlignment="1">
      <alignment horizontal="left"/>
    </xf>
    <xf numFmtId="0" fontId="50" fillId="0" borderId="17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29" fillId="4" borderId="55" xfId="7" applyFont="1" applyFill="1" applyBorder="1" applyAlignment="1">
      <alignment horizontal="left"/>
    </xf>
    <xf numFmtId="0" fontId="50" fillId="0" borderId="56" xfId="65" applyFont="1" applyBorder="1" applyAlignment="1">
      <alignment horizontal="center" vertical="center"/>
    </xf>
    <xf numFmtId="0" fontId="29" fillId="4" borderId="57" xfId="0" applyFont="1" applyFill="1" applyBorder="1" applyAlignment="1">
      <alignment horizontal="left"/>
    </xf>
    <xf numFmtId="0" fontId="50" fillId="0" borderId="58" xfId="0" applyFont="1" applyBorder="1" applyAlignment="1">
      <alignment horizontal="center" vertical="center"/>
    </xf>
    <xf numFmtId="49" fontId="65" fillId="8" borderId="52" xfId="0" applyNumberFormat="1" applyFont="1" applyFill="1" applyBorder="1" applyAlignment="1">
      <alignment horizontal="center"/>
    </xf>
    <xf numFmtId="0" fontId="50" fillId="8" borderId="52" xfId="65" applyFont="1" applyFill="1" applyBorder="1" applyAlignment="1">
      <alignment horizontal="center" vertical="center"/>
    </xf>
    <xf numFmtId="0" fontId="50" fillId="8" borderId="52" xfId="0" applyFont="1" applyFill="1" applyBorder="1" applyAlignment="1">
      <alignment horizontal="center" vertical="center"/>
    </xf>
    <xf numFmtId="1" fontId="52" fillId="8" borderId="52" xfId="0" applyNumberFormat="1" applyFont="1" applyFill="1" applyBorder="1" applyAlignment="1">
      <alignment horizontal="center"/>
    </xf>
    <xf numFmtId="0" fontId="30" fillId="0" borderId="18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18" fillId="0" borderId="0" xfId="0" applyFont="1"/>
    <xf numFmtId="0" fontId="10" fillId="0" borderId="0" xfId="0" applyFont="1"/>
    <xf numFmtId="0" fontId="15" fillId="4" borderId="0" xfId="0" applyFont="1" applyFill="1"/>
    <xf numFmtId="0" fontId="20" fillId="5" borderId="59" xfId="0" applyFont="1" applyFill="1" applyBorder="1" applyAlignment="1">
      <alignment horizontal="left"/>
    </xf>
    <xf numFmtId="0" fontId="0" fillId="5" borderId="60" xfId="0" applyFill="1" applyBorder="1"/>
    <xf numFmtId="0" fontId="20" fillId="5" borderId="0" xfId="0" applyFont="1" applyFill="1"/>
    <xf numFmtId="0" fontId="20" fillId="5" borderId="60" xfId="0" applyFont="1" applyFill="1" applyBorder="1"/>
    <xf numFmtId="0" fontId="0" fillId="5" borderId="0" xfId="0" applyFill="1"/>
    <xf numFmtId="14" fontId="29" fillId="5" borderId="54" xfId="0" applyNumberFormat="1" applyFont="1" applyFill="1" applyBorder="1" applyAlignment="1">
      <alignment horizontal="left"/>
    </xf>
    <xf numFmtId="0" fontId="50" fillId="5" borderId="17" xfId="0" applyFont="1" applyFill="1" applyBorder="1" applyAlignment="1">
      <alignment horizontal="center" vertical="center"/>
    </xf>
    <xf numFmtId="0" fontId="67" fillId="5" borderId="23" xfId="0" applyFont="1" applyFill="1" applyBorder="1" applyAlignment="1">
      <alignment horizontal="center" vertical="center"/>
    </xf>
    <xf numFmtId="2" fontId="52" fillId="5" borderId="5" xfId="0" applyNumberFormat="1" applyFont="1" applyFill="1" applyBorder="1" applyAlignment="1">
      <alignment horizontal="center"/>
    </xf>
    <xf numFmtId="0" fontId="15" fillId="5" borderId="0" xfId="0" applyFont="1" applyFill="1"/>
    <xf numFmtId="0" fontId="9" fillId="5" borderId="17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64" fillId="5" borderId="0" xfId="63" applyFont="1" applyFill="1"/>
    <xf numFmtId="0" fontId="15" fillId="5" borderId="5" xfId="0" applyFont="1" applyFill="1" applyBorder="1"/>
    <xf numFmtId="0" fontId="68" fillId="8" borderId="52" xfId="0" applyFont="1" applyFill="1" applyBorder="1" applyAlignment="1">
      <alignment horizontal="center" vertical="center"/>
    </xf>
    <xf numFmtId="0" fontId="69" fillId="8" borderId="52" xfId="0" applyFont="1" applyFill="1" applyBorder="1" applyAlignment="1">
      <alignment horizontal="center" vertical="center"/>
    </xf>
    <xf numFmtId="0" fontId="15" fillId="8" borderId="0" xfId="0" applyFont="1" applyFill="1"/>
    <xf numFmtId="0" fontId="14" fillId="16" borderId="4" xfId="0" applyFont="1" applyFill="1" applyBorder="1" applyAlignment="1">
      <alignment horizontal="center"/>
    </xf>
    <xf numFmtId="0" fontId="14" fillId="16" borderId="9" xfId="0" applyFont="1" applyFill="1" applyBorder="1" applyAlignment="1">
      <alignment horizontal="left"/>
    </xf>
    <xf numFmtId="0" fontId="15" fillId="16" borderId="0" xfId="0" applyFont="1" applyFill="1"/>
    <xf numFmtId="0" fontId="14" fillId="16" borderId="63" xfId="0" applyFont="1" applyFill="1" applyBorder="1" applyAlignment="1">
      <alignment horizontal="center"/>
    </xf>
    <xf numFmtId="0" fontId="10" fillId="16" borderId="19" xfId="0" applyFont="1" applyFill="1" applyBorder="1" applyAlignment="1">
      <alignment horizontal="center"/>
    </xf>
    <xf numFmtId="0" fontId="36" fillId="16" borderId="19" xfId="0" applyFont="1" applyFill="1" applyBorder="1" applyAlignment="1">
      <alignment horizontal="center"/>
    </xf>
    <xf numFmtId="2" fontId="14" fillId="16" borderId="19" xfId="0" applyNumberFormat="1" applyFont="1" applyFill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9" fillId="17" borderId="23" xfId="65" applyFont="1" applyFill="1" applyBorder="1" applyAlignment="1">
      <alignment horizontal="center"/>
    </xf>
    <xf numFmtId="0" fontId="53" fillId="0" borderId="31" xfId="0" applyFont="1" applyBorder="1" applyAlignment="1">
      <alignment horizontal="center" vertical="center"/>
    </xf>
    <xf numFmtId="0" fontId="50" fillId="17" borderId="23" xfId="65" applyFont="1" applyFill="1" applyBorder="1" applyAlignment="1">
      <alignment horizontal="center" vertical="center"/>
    </xf>
    <xf numFmtId="0" fontId="14" fillId="18" borderId="4" xfId="0" applyFont="1" applyFill="1" applyBorder="1" applyAlignment="1">
      <alignment horizontal="center"/>
    </xf>
    <xf numFmtId="0" fontId="34" fillId="0" borderId="0" xfId="0" applyFont="1" applyAlignment="1">
      <alignment horizontal="center" vertical="top" wrapText="1"/>
    </xf>
    <xf numFmtId="0" fontId="36" fillId="5" borderId="6" xfId="0" applyFont="1" applyFill="1" applyBorder="1" applyAlignment="1">
      <alignment horizontal="center"/>
    </xf>
    <xf numFmtId="0" fontId="50" fillId="5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47" fillId="0" borderId="5" xfId="0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68" fillId="19" borderId="52" xfId="0" applyFont="1" applyFill="1" applyBorder="1" applyAlignment="1">
      <alignment horizontal="center" vertical="center"/>
    </xf>
    <xf numFmtId="0" fontId="50" fillId="17" borderId="17" xfId="0" applyFont="1" applyFill="1" applyBorder="1" applyAlignment="1">
      <alignment horizontal="center" vertical="center"/>
    </xf>
    <xf numFmtId="0" fontId="14" fillId="18" borderId="64" xfId="0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left"/>
    </xf>
    <xf numFmtId="0" fontId="21" fillId="0" borderId="0" xfId="0" applyFont="1"/>
    <xf numFmtId="0" fontId="21" fillId="4" borderId="0" xfId="0" applyFont="1" applyFill="1"/>
    <xf numFmtId="0" fontId="21" fillId="0" borderId="0" xfId="0" applyFont="1" applyAlignment="1">
      <alignment horizontal="center"/>
    </xf>
    <xf numFmtId="0" fontId="75" fillId="5" borderId="0" xfId="0" applyFont="1" applyFill="1" applyAlignment="1">
      <alignment horizontal="center" vertical="center"/>
    </xf>
    <xf numFmtId="1" fontId="76" fillId="0" borderId="1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3" fontId="46" fillId="2" borderId="30" xfId="6" applyNumberFormat="1" applyFont="1" applyFill="1" applyBorder="1"/>
    <xf numFmtId="0" fontId="43" fillId="2" borderId="30" xfId="6" applyFont="1" applyFill="1" applyBorder="1"/>
    <xf numFmtId="0" fontId="46" fillId="2" borderId="30" xfId="6" applyFont="1" applyFill="1" applyBorder="1"/>
    <xf numFmtId="0" fontId="46" fillId="2" borderId="30" xfId="6" applyNumberFormat="1" applyFont="1" applyFill="1" applyBorder="1"/>
    <xf numFmtId="0" fontId="46" fillId="5" borderId="53" xfId="6" applyFont="1" applyFill="1" applyBorder="1" applyAlignment="1">
      <alignment horizontal="left"/>
    </xf>
    <xf numFmtId="0" fontId="43" fillId="5" borderId="12" xfId="6" applyFont="1" applyFill="1" applyBorder="1"/>
    <xf numFmtId="0" fontId="46" fillId="5" borderId="0" xfId="6" applyFont="1" applyFill="1"/>
    <xf numFmtId="0" fontId="46" fillId="5" borderId="12" xfId="6" applyFont="1" applyFill="1" applyBorder="1"/>
    <xf numFmtId="0" fontId="43" fillId="5" borderId="0" xfId="6" applyFont="1" applyFill="1"/>
    <xf numFmtId="0" fontId="20" fillId="2" borderId="59" xfId="6" applyFont="1" applyFill="1" applyBorder="1" applyAlignment="1">
      <alignment horizontal="left" vertical="center"/>
    </xf>
    <xf numFmtId="0" fontId="7" fillId="2" borderId="61" xfId="6" applyFill="1" applyBorder="1"/>
    <xf numFmtId="0" fontId="20" fillId="0" borderId="59" xfId="6" applyFont="1" applyBorder="1" applyAlignment="1">
      <alignment vertical="center"/>
    </xf>
    <xf numFmtId="0" fontId="7" fillId="2" borderId="60" xfId="6" applyFill="1" applyBorder="1"/>
    <xf numFmtId="0" fontId="9" fillId="5" borderId="52" xfId="0" applyFont="1" applyFill="1" applyBorder="1" applyAlignment="1">
      <alignment horizontal="left"/>
    </xf>
    <xf numFmtId="14" fontId="9" fillId="17" borderId="53" xfId="0" applyNumberFormat="1" applyFont="1" applyFill="1" applyBorder="1" applyAlignment="1">
      <alignment horizontal="center"/>
    </xf>
    <xf numFmtId="0" fontId="50" fillId="0" borderId="66" xfId="0" applyFont="1" applyBorder="1" applyAlignment="1">
      <alignment horizontal="center" vertical="center"/>
    </xf>
    <xf numFmtId="0" fontId="53" fillId="0" borderId="65" xfId="0" applyFont="1" applyBorder="1" applyAlignment="1">
      <alignment horizontal="center" vertical="center"/>
    </xf>
    <xf numFmtId="0" fontId="66" fillId="4" borderId="5" xfId="0" applyFont="1" applyFill="1" applyBorder="1" applyAlignment="1">
      <alignment horizontal="center" vertical="center"/>
    </xf>
    <xf numFmtId="0" fontId="66" fillId="5" borderId="5" xfId="0" applyFont="1" applyFill="1" applyBorder="1"/>
    <xf numFmtId="0" fontId="64" fillId="5" borderId="5" xfId="0" applyFont="1" applyFill="1" applyBorder="1"/>
    <xf numFmtId="0" fontId="68" fillId="8" borderId="52" xfId="0" applyFont="1" applyFill="1" applyBorder="1" applyAlignment="1">
      <alignment horizontal="center" vertical="center"/>
    </xf>
    <xf numFmtId="0" fontId="14" fillId="16" borderId="19" xfId="0" applyFont="1" applyFill="1" applyBorder="1" applyAlignment="1">
      <alignment horizontal="center"/>
    </xf>
    <xf numFmtId="0" fontId="79" fillId="4" borderId="7" xfId="0" applyFont="1" applyFill="1" applyBorder="1" applyAlignment="1">
      <alignment horizontal="center" vertical="center"/>
    </xf>
    <xf numFmtId="0" fontId="79" fillId="4" borderId="5" xfId="0" applyFont="1" applyFill="1" applyBorder="1" applyAlignment="1">
      <alignment horizontal="center" vertical="center"/>
    </xf>
    <xf numFmtId="0" fontId="80" fillId="0" borderId="0" xfId="0" applyFont="1"/>
    <xf numFmtId="0" fontId="11" fillId="0" borderId="33" xfId="0" applyFont="1" applyBorder="1" applyAlignment="1" applyProtection="1">
      <alignment horizontal="center"/>
      <protection locked="0"/>
    </xf>
    <xf numFmtId="0" fontId="77" fillId="0" borderId="67" xfId="0" applyFont="1" applyBorder="1" applyAlignment="1" applyProtection="1">
      <alignment horizontal="center"/>
      <protection locked="0"/>
    </xf>
    <xf numFmtId="49" fontId="78" fillId="0" borderId="31" xfId="0" applyNumberFormat="1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89" fillId="0" borderId="0" xfId="1782" applyFont="1"/>
    <xf numFmtId="0" fontId="8" fillId="0" borderId="0" xfId="1782" applyAlignment="1">
      <alignment vertical="center"/>
    </xf>
    <xf numFmtId="0" fontId="83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92" fillId="0" borderId="72" xfId="1782" applyFont="1" applyBorder="1" applyAlignment="1">
      <alignment horizontal="left" vertical="center" wrapText="1"/>
    </xf>
    <xf numFmtId="0" fontId="86" fillId="0" borderId="73" xfId="1782" applyFont="1" applyBorder="1" applyAlignment="1">
      <alignment horizontal="center" vertical="center" wrapText="1"/>
    </xf>
    <xf numFmtId="0" fontId="89" fillId="0" borderId="0" xfId="1782" applyFont="1" applyAlignment="1"/>
    <xf numFmtId="0" fontId="8" fillId="0" borderId="0" xfId="1782" applyAlignment="1"/>
    <xf numFmtId="0" fontId="85" fillId="0" borderId="0" xfId="1782" applyFont="1" applyAlignment="1">
      <alignment vertical="center"/>
    </xf>
    <xf numFmtId="49" fontId="90" fillId="0" borderId="72" xfId="1782" applyNumberFormat="1" applyFont="1" applyBorder="1" applyAlignment="1">
      <alignment horizontal="center" vertical="center" wrapText="1"/>
    </xf>
    <xf numFmtId="0" fontId="93" fillId="0" borderId="73" xfId="1782" applyFont="1" applyBorder="1" applyAlignment="1">
      <alignment horizontal="center" vertical="center" wrapText="1"/>
    </xf>
    <xf numFmtId="0" fontId="90" fillId="0" borderId="0" xfId="1782" applyFont="1" applyAlignment="1">
      <alignment horizontal="center" vertical="center"/>
    </xf>
    <xf numFmtId="0" fontId="104" fillId="0" borderId="0" xfId="1782" applyFont="1" applyAlignment="1">
      <alignment vertical="center"/>
    </xf>
    <xf numFmtId="49" fontId="93" fillId="0" borderId="73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106" fillId="0" borderId="0" xfId="1782" applyFont="1" applyAlignment="1"/>
    <xf numFmtId="0" fontId="108" fillId="0" borderId="0" xfId="1782" applyFont="1" applyAlignment="1"/>
    <xf numFmtId="0" fontId="20" fillId="0" borderId="53" xfId="6" applyFont="1" applyBorder="1"/>
    <xf numFmtId="0" fontId="110" fillId="2" borderId="53" xfId="6" applyFont="1" applyFill="1" applyBorder="1"/>
    <xf numFmtId="0" fontId="114" fillId="4" borderId="55" xfId="7" applyFont="1" applyFill="1" applyBorder="1" applyAlignment="1">
      <alignment horizontal="left"/>
    </xf>
    <xf numFmtId="0" fontId="68" fillId="8" borderId="80" xfId="63" applyFont="1" applyFill="1" applyBorder="1" applyAlignment="1">
      <alignment horizontal="center" vertical="center"/>
    </xf>
    <xf numFmtId="0" fontId="53" fillId="4" borderId="4" xfId="0" applyFont="1" applyFill="1" applyBorder="1" applyAlignment="1">
      <alignment horizontal="center" vertical="center"/>
    </xf>
    <xf numFmtId="0" fontId="14" fillId="16" borderId="81" xfId="63" applyFont="1" applyFill="1" applyBorder="1" applyAlignment="1">
      <alignment horizontal="center"/>
    </xf>
    <xf numFmtId="0" fontId="68" fillId="8" borderId="83" xfId="63" applyFont="1" applyFill="1" applyBorder="1" applyAlignment="1">
      <alignment horizontal="center" vertical="center"/>
    </xf>
    <xf numFmtId="0" fontId="53" fillId="4" borderId="22" xfId="0" applyFont="1" applyFill="1" applyBorder="1" applyAlignment="1">
      <alignment horizontal="center" vertical="center"/>
    </xf>
    <xf numFmtId="0" fontId="14" fillId="16" borderId="84" xfId="63" applyFont="1" applyFill="1" applyBorder="1" applyAlignment="1">
      <alignment horizontal="center"/>
    </xf>
    <xf numFmtId="0" fontId="116" fillId="4" borderId="0" xfId="0" applyFont="1" applyFill="1" applyAlignment="1">
      <alignment horizontal="center" vertical="top" wrapText="1"/>
    </xf>
    <xf numFmtId="0" fontId="22" fillId="16" borderId="63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0" borderId="0" xfId="0" applyFont="1"/>
    <xf numFmtId="0" fontId="10" fillId="5" borderId="17" xfId="0" applyFont="1" applyFill="1" applyBorder="1" applyAlignment="1">
      <alignment horizontal="left"/>
    </xf>
    <xf numFmtId="0" fontId="67" fillId="22" borderId="17" xfId="0" applyFont="1" applyFill="1" applyBorder="1" applyAlignment="1">
      <alignment horizontal="left" vertical="center"/>
    </xf>
    <xf numFmtId="0" fontId="69" fillId="8" borderId="52" xfId="0" applyFont="1" applyFill="1" applyBorder="1" applyAlignment="1">
      <alignment horizontal="left" vertical="center"/>
    </xf>
    <xf numFmtId="0" fontId="70" fillId="4" borderId="1" xfId="0" applyFont="1" applyFill="1" applyBorder="1" applyAlignment="1">
      <alignment horizontal="left" vertical="center"/>
    </xf>
    <xf numFmtId="0" fontId="67" fillId="5" borderId="17" xfId="0" applyFont="1" applyFill="1" applyBorder="1" applyAlignment="1">
      <alignment horizontal="left" vertical="center"/>
    </xf>
    <xf numFmtId="0" fontId="7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2" borderId="68" xfId="6" applyFont="1" applyFill="1" applyBorder="1"/>
    <xf numFmtId="0" fontId="25" fillId="2" borderId="68" xfId="6" applyFont="1" applyFill="1" applyBorder="1"/>
    <xf numFmtId="0" fontId="7" fillId="2" borderId="69" xfId="6" applyFill="1" applyBorder="1"/>
    <xf numFmtId="0" fontId="25" fillId="2" borderId="59" xfId="6" applyFont="1" applyFill="1" applyBorder="1"/>
    <xf numFmtId="0" fontId="7" fillId="2" borderId="59" xfId="6" applyFill="1" applyBorder="1"/>
    <xf numFmtId="3" fontId="27" fillId="2" borderId="61" xfId="6" applyNumberFormat="1" applyFont="1" applyFill="1" applyBorder="1"/>
    <xf numFmtId="0" fontId="7" fillId="2" borderId="78" xfId="6" applyFill="1" applyBorder="1"/>
    <xf numFmtId="0" fontId="7" fillId="2" borderId="68" xfId="6" applyFill="1" applyBorder="1" applyAlignment="1">
      <alignment wrapText="1"/>
    </xf>
    <xf numFmtId="0" fontId="7" fillId="2" borderId="68" xfId="6" applyFill="1" applyBorder="1" applyAlignment="1">
      <alignment horizontal="left"/>
    </xf>
    <xf numFmtId="0" fontId="7" fillId="2" borderId="86" xfId="6" applyFill="1" applyBorder="1"/>
    <xf numFmtId="0" fontId="7" fillId="2" borderId="68" xfId="6" applyFill="1" applyBorder="1" applyAlignment="1">
      <alignment horizontal="center"/>
    </xf>
    <xf numFmtId="0" fontId="7" fillId="2" borderId="86" xfId="6" applyFill="1" applyBorder="1" applyAlignment="1">
      <alignment horizontal="center"/>
    </xf>
    <xf numFmtId="0" fontId="7" fillId="2" borderId="59" xfId="6" applyFill="1" applyBorder="1" applyAlignment="1">
      <alignment horizontal="right"/>
    </xf>
    <xf numFmtId="0" fontId="7" fillId="2" borderId="61" xfId="6" applyFill="1" applyBorder="1" applyAlignment="1">
      <alignment horizontal="center"/>
    </xf>
    <xf numFmtId="0" fontId="7" fillId="2" borderId="60" xfId="6" applyFill="1" applyBorder="1" applyAlignment="1">
      <alignment horizontal="center"/>
    </xf>
    <xf numFmtId="0" fontId="46" fillId="5" borderId="59" xfId="6" applyFont="1" applyFill="1" applyBorder="1" applyAlignment="1">
      <alignment horizontal="left"/>
    </xf>
    <xf numFmtId="0" fontId="43" fillId="5" borderId="60" xfId="6" applyFont="1" applyFill="1" applyBorder="1"/>
    <xf numFmtId="2" fontId="20" fillId="2" borderId="60" xfId="6" applyNumberFormat="1" applyFont="1" applyFill="1" applyBorder="1" applyAlignment="1">
      <alignment horizontal="right"/>
    </xf>
    <xf numFmtId="0" fontId="20" fillId="2" borderId="59" xfId="6" applyFont="1" applyFill="1" applyBorder="1"/>
    <xf numFmtId="2" fontId="20" fillId="2" borderId="61" xfId="6" applyNumberFormat="1" applyFont="1" applyFill="1" applyBorder="1" applyAlignment="1">
      <alignment horizontal="right"/>
    </xf>
    <xf numFmtId="0" fontId="46" fillId="5" borderId="60" xfId="6" applyFont="1" applyFill="1" applyBorder="1"/>
    <xf numFmtId="0" fontId="49" fillId="4" borderId="59" xfId="6" applyFont="1" applyFill="1" applyBorder="1" applyAlignment="1">
      <alignment horizontal="left"/>
    </xf>
    <xf numFmtId="0" fontId="7" fillId="4" borderId="61" xfId="6" applyFill="1" applyBorder="1"/>
    <xf numFmtId="0" fontId="7" fillId="2" borderId="61" xfId="6" applyFill="1" applyBorder="1" applyAlignment="1">
      <alignment horizontal="right"/>
    </xf>
    <xf numFmtId="0" fontId="20" fillId="0" borderId="78" xfId="6" applyFont="1" applyBorder="1"/>
    <xf numFmtId="49" fontId="7" fillId="2" borderId="61" xfId="6" applyNumberFormat="1" applyFill="1" applyBorder="1"/>
    <xf numFmtId="16" fontId="7" fillId="2" borderId="59" xfId="6" applyNumberFormat="1" applyFill="1" applyBorder="1"/>
    <xf numFmtId="2" fontId="20" fillId="2" borderId="61" xfId="6" applyNumberFormat="1" applyFont="1" applyFill="1" applyBorder="1" applyAlignment="1">
      <alignment horizontal="left"/>
    </xf>
    <xf numFmtId="0" fontId="7" fillId="0" borderId="59" xfId="6" applyBorder="1"/>
    <xf numFmtId="0" fontId="71" fillId="4" borderId="16" xfId="0" applyFont="1" applyFill="1" applyBorder="1" applyAlignment="1">
      <alignment horizontal="left"/>
    </xf>
    <xf numFmtId="0" fontId="109" fillId="24" borderId="2" xfId="0" applyFont="1" applyFill="1" applyBorder="1" applyAlignment="1">
      <alignment horizontal="center" vertical="center" wrapText="1"/>
    </xf>
    <xf numFmtId="0" fontId="118" fillId="21" borderId="2" xfId="0" applyFont="1" applyFill="1" applyBorder="1" applyAlignment="1">
      <alignment horizontal="center" vertical="center" wrapText="1"/>
    </xf>
    <xf numFmtId="0" fontId="119" fillId="12" borderId="2" xfId="0" applyFont="1" applyFill="1" applyBorder="1" applyAlignment="1">
      <alignment horizontal="center" vertical="center" wrapText="1"/>
    </xf>
    <xf numFmtId="0" fontId="120" fillId="20" borderId="3" xfId="0" applyFont="1" applyFill="1" applyBorder="1" applyAlignment="1">
      <alignment horizontal="center" vertical="center" wrapText="1"/>
    </xf>
    <xf numFmtId="0" fontId="121" fillId="20" borderId="82" xfId="0" applyFont="1" applyFill="1" applyBorder="1" applyAlignment="1">
      <alignment horizontal="center" vertical="center" wrapText="1"/>
    </xf>
    <xf numFmtId="0" fontId="124" fillId="0" borderId="0" xfId="3555" applyFont="1"/>
    <xf numFmtId="0" fontId="125" fillId="0" borderId="0" xfId="3555" applyFont="1" applyAlignment="1">
      <alignment horizontal="center" vertical="center"/>
    </xf>
    <xf numFmtId="0" fontId="126" fillId="0" borderId="0" xfId="3555" applyFont="1" applyAlignment="1">
      <alignment horizontal="center" vertical="center" shrinkToFit="1"/>
    </xf>
    <xf numFmtId="0" fontId="127" fillId="0" borderId="0" xfId="3555" applyFont="1" applyAlignment="1">
      <alignment vertical="center" shrinkToFit="1"/>
    </xf>
    <xf numFmtId="0" fontId="122" fillId="0" borderId="0" xfId="3555" applyFont="1"/>
    <xf numFmtId="0" fontId="1" fillId="15" borderId="87" xfId="3555" applyFill="1" applyBorder="1"/>
    <xf numFmtId="0" fontId="1" fillId="0" borderId="87" xfId="3555" applyBorder="1"/>
    <xf numFmtId="0" fontId="128" fillId="0" borderId="0" xfId="3555" applyFont="1" applyAlignment="1">
      <alignment horizontal="center"/>
    </xf>
    <xf numFmtId="14" fontId="125" fillId="5" borderId="0" xfId="3555" applyNumberFormat="1" applyFont="1" applyFill="1" applyAlignment="1" applyProtection="1">
      <alignment horizontal="center" vertical="center" shrinkToFit="1"/>
      <protection locked="0"/>
    </xf>
    <xf numFmtId="0" fontId="126" fillId="9" borderId="59" xfId="3555" applyFont="1" applyFill="1" applyBorder="1" applyAlignment="1">
      <alignment horizontal="center" vertical="center"/>
    </xf>
    <xf numFmtId="0" fontId="127" fillId="5" borderId="87" xfId="3555" applyFont="1" applyFill="1" applyBorder="1" applyAlignment="1" applyProtection="1">
      <alignment vertical="center" shrinkToFit="1"/>
      <protection locked="0"/>
    </xf>
    <xf numFmtId="14" fontId="125" fillId="0" borderId="0" xfId="3555" applyNumberFormat="1" applyFont="1" applyAlignment="1">
      <alignment horizontal="center" vertical="center" shrinkToFit="1"/>
    </xf>
    <xf numFmtId="0" fontId="127" fillId="0" borderId="0" xfId="3555" applyFont="1" applyAlignment="1">
      <alignment horizontal="right" vertical="center" shrinkToFit="1"/>
    </xf>
    <xf numFmtId="14" fontId="130" fillId="0" borderId="0" xfId="3555" applyNumberFormat="1" applyFont="1" applyAlignment="1">
      <alignment horizontal="center" vertical="center" shrinkToFit="1"/>
    </xf>
    <xf numFmtId="0" fontId="126" fillId="0" borderId="0" xfId="3555" applyFont="1" applyAlignment="1">
      <alignment horizontal="center" vertical="center"/>
    </xf>
    <xf numFmtId="0" fontId="127" fillId="0" borderId="0" xfId="3555" applyFont="1" applyAlignment="1">
      <alignment horizontal="center" vertical="center" shrinkToFit="1"/>
    </xf>
    <xf numFmtId="0" fontId="131" fillId="5" borderId="0" xfId="0" applyFont="1" applyFill="1"/>
    <xf numFmtId="0" fontId="117" fillId="0" borderId="16" xfId="0" applyFont="1" applyBorder="1" applyAlignment="1" applyProtection="1">
      <alignment horizontal="center"/>
      <protection locked="0"/>
    </xf>
    <xf numFmtId="0" fontId="90" fillId="0" borderId="33" xfId="0" applyFont="1" applyBorder="1" applyAlignment="1" applyProtection="1">
      <alignment horizontal="center"/>
      <protection locked="0"/>
    </xf>
    <xf numFmtId="49" fontId="78" fillId="0" borderId="89" xfId="0" applyNumberFormat="1" applyFont="1" applyBorder="1" applyAlignment="1" applyProtection="1">
      <alignment horizontal="center"/>
      <protection locked="0"/>
    </xf>
    <xf numFmtId="49" fontId="138" fillId="0" borderId="31" xfId="0" applyNumberFormat="1" applyFont="1" applyBorder="1" applyAlignment="1" applyProtection="1">
      <alignment horizontal="center"/>
      <protection locked="0"/>
    </xf>
    <xf numFmtId="0" fontId="115" fillId="0" borderId="23" xfId="0" applyFont="1" applyBorder="1" applyAlignment="1">
      <alignment horizontal="center" vertical="center"/>
    </xf>
    <xf numFmtId="0" fontId="114" fillId="0" borderId="55" xfId="7" applyFont="1" applyBorder="1" applyAlignment="1">
      <alignment horizontal="left"/>
    </xf>
    <xf numFmtId="0" fontId="34" fillId="4" borderId="0" xfId="0" applyFont="1" applyFill="1" applyAlignment="1">
      <alignment horizontal="center" vertical="top" wrapText="1"/>
    </xf>
    <xf numFmtId="0" fontId="144" fillId="12" borderId="79" xfId="0" applyFont="1" applyFill="1" applyBorder="1" applyAlignment="1">
      <alignment horizontal="center" vertical="center" wrapText="1"/>
    </xf>
    <xf numFmtId="0" fontId="145" fillId="5" borderId="5" xfId="0" applyFont="1" applyFill="1" applyBorder="1" applyAlignment="1">
      <alignment horizontal="center"/>
    </xf>
    <xf numFmtId="0" fontId="146" fillId="12" borderId="5" xfId="0" applyFont="1" applyFill="1" applyBorder="1" applyAlignment="1">
      <alignment horizontal="left" vertical="center"/>
    </xf>
    <xf numFmtId="0" fontId="147" fillId="8" borderId="85" xfId="0" applyFont="1" applyFill="1" applyBorder="1" applyAlignment="1">
      <alignment horizontal="center" vertical="center"/>
    </xf>
    <xf numFmtId="0" fontId="145" fillId="5" borderId="5" xfId="0" applyFont="1" applyFill="1" applyBorder="1" applyAlignment="1">
      <alignment horizontal="center" vertical="center"/>
    </xf>
    <xf numFmtId="0" fontId="149" fillId="4" borderId="1" xfId="0" applyFont="1" applyFill="1" applyBorder="1" applyAlignment="1">
      <alignment horizontal="center" vertical="center"/>
    </xf>
    <xf numFmtId="0" fontId="47" fillId="16" borderId="19" xfId="0" applyFont="1" applyFill="1" applyBorder="1" applyAlignment="1">
      <alignment horizontal="center"/>
    </xf>
    <xf numFmtId="0" fontId="88" fillId="4" borderId="0" xfId="0" applyFont="1" applyFill="1" applyAlignment="1">
      <alignment horizontal="center"/>
    </xf>
    <xf numFmtId="0" fontId="88" fillId="0" borderId="0" xfId="0" applyFont="1"/>
    <xf numFmtId="0" fontId="35" fillId="4" borderId="0" xfId="0" applyFont="1" applyFill="1" applyAlignment="1">
      <alignment horizontal="center"/>
    </xf>
    <xf numFmtId="0" fontId="66" fillId="4" borderId="107" xfId="0" applyFont="1" applyFill="1" applyBorder="1" applyAlignment="1">
      <alignment horizontal="center" vertical="center"/>
    </xf>
    <xf numFmtId="0" fontId="53" fillId="0" borderId="99" xfId="0" applyFont="1" applyBorder="1" applyAlignment="1">
      <alignment horizontal="center" vertical="center"/>
    </xf>
    <xf numFmtId="0" fontId="16" fillId="0" borderId="111" xfId="0" applyFont="1" applyBorder="1"/>
    <xf numFmtId="0" fontId="152" fillId="0" borderId="97" xfId="0" applyFont="1" applyBorder="1" applyAlignment="1" applyProtection="1">
      <alignment horizontal="center"/>
      <protection locked="0"/>
    </xf>
    <xf numFmtId="0" fontId="141" fillId="0" borderId="112" xfId="0" applyFont="1" applyBorder="1" applyAlignment="1" applyProtection="1">
      <alignment horizontal="center"/>
      <protection locked="0"/>
    </xf>
    <xf numFmtId="49" fontId="141" fillId="0" borderId="31" xfId="0" applyNumberFormat="1" applyFont="1" applyBorder="1" applyAlignment="1" applyProtection="1">
      <alignment horizontal="center"/>
      <protection locked="0"/>
    </xf>
    <xf numFmtId="0" fontId="155" fillId="4" borderId="97" xfId="0" applyFont="1" applyFill="1" applyBorder="1" applyAlignment="1" applyProtection="1">
      <alignment horizontal="center"/>
      <protection locked="0"/>
    </xf>
    <xf numFmtId="0" fontId="155" fillId="4" borderId="33" xfId="0" applyFont="1" applyFill="1" applyBorder="1" applyAlignment="1" applyProtection="1">
      <alignment horizontal="center"/>
      <protection locked="0"/>
    </xf>
    <xf numFmtId="0" fontId="141" fillId="4" borderId="112" xfId="0" applyFont="1" applyFill="1" applyBorder="1" applyAlignment="1" applyProtection="1">
      <alignment horizontal="center"/>
      <protection locked="0"/>
    </xf>
    <xf numFmtId="0" fontId="158" fillId="4" borderId="97" xfId="3556" applyFont="1" applyFill="1" applyBorder="1" applyAlignment="1" applyProtection="1">
      <alignment horizontal="center"/>
      <protection locked="0"/>
    </xf>
    <xf numFmtId="0" fontId="158" fillId="4" borderId="33" xfId="3556" applyFont="1" applyFill="1" applyBorder="1" applyAlignment="1" applyProtection="1">
      <alignment horizontal="center"/>
      <protection locked="0"/>
    </xf>
    <xf numFmtId="0" fontId="141" fillId="4" borderId="112" xfId="3556" applyFont="1" applyFill="1" applyBorder="1" applyAlignment="1" applyProtection="1">
      <alignment horizontal="center"/>
      <protection locked="0"/>
    </xf>
    <xf numFmtId="0" fontId="159" fillId="4" borderId="112" xfId="0" applyFont="1" applyFill="1" applyBorder="1" applyAlignment="1" applyProtection="1">
      <alignment horizontal="center"/>
      <protection locked="0"/>
    </xf>
    <xf numFmtId="0" fontId="11" fillId="0" borderId="97" xfId="0" applyFont="1" applyBorder="1" applyAlignment="1" applyProtection="1">
      <alignment horizontal="center"/>
      <protection locked="0"/>
    </xf>
    <xf numFmtId="0" fontId="150" fillId="0" borderId="0" xfId="1782" applyFont="1"/>
    <xf numFmtId="0" fontId="117" fillId="0" borderId="115" xfId="0" applyFont="1" applyBorder="1" applyAlignment="1" applyProtection="1">
      <alignment horizontal="center"/>
      <protection locked="0"/>
    </xf>
    <xf numFmtId="0" fontId="90" fillId="0" borderId="97" xfId="0" applyFont="1" applyBorder="1" applyAlignment="1" applyProtection="1">
      <alignment horizontal="center"/>
      <protection locked="0"/>
    </xf>
    <xf numFmtId="0" fontId="136" fillId="4" borderId="112" xfId="0" applyFont="1" applyFill="1" applyBorder="1" applyAlignment="1" applyProtection="1">
      <alignment horizontal="center"/>
      <protection locked="0"/>
    </xf>
    <xf numFmtId="0" fontId="79" fillId="4" borderId="119" xfId="63" applyFont="1" applyFill="1" applyBorder="1" applyAlignment="1">
      <alignment horizontal="center" vertical="center"/>
    </xf>
    <xf numFmtId="0" fontId="79" fillId="4" borderId="120" xfId="63" applyFont="1" applyFill="1" applyBorder="1" applyAlignment="1">
      <alignment horizontal="center" vertical="center"/>
    </xf>
    <xf numFmtId="0" fontId="115" fillId="4" borderId="23" xfId="0" applyFont="1" applyFill="1" applyBorder="1" applyAlignment="1">
      <alignment horizontal="center" vertical="center"/>
    </xf>
    <xf numFmtId="0" fontId="66" fillId="4" borderId="119" xfId="63" applyFont="1" applyFill="1" applyBorder="1" applyAlignment="1">
      <alignment horizontal="center" vertical="center"/>
    </xf>
    <xf numFmtId="0" fontId="144" fillId="12" borderId="5" xfId="0" applyFont="1" applyFill="1" applyBorder="1" applyAlignment="1">
      <alignment horizontal="left" vertical="center"/>
    </xf>
    <xf numFmtId="0" fontId="66" fillId="4" borderId="120" xfId="63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115" fillId="0" borderId="102" xfId="0" applyFont="1" applyBorder="1" applyAlignment="1">
      <alignment horizontal="center" vertical="center"/>
    </xf>
    <xf numFmtId="0" fontId="50" fillId="0" borderId="107" xfId="0" applyFont="1" applyBorder="1" applyAlignment="1">
      <alignment horizontal="center" vertical="center"/>
    </xf>
    <xf numFmtId="0" fontId="67" fillId="0" borderId="102" xfId="0" applyFont="1" applyBorder="1" applyAlignment="1">
      <alignment horizontal="center" vertical="center"/>
    </xf>
    <xf numFmtId="0" fontId="66" fillId="4" borderId="97" xfId="63" applyFont="1" applyFill="1" applyBorder="1" applyAlignment="1">
      <alignment horizontal="center" vertical="center"/>
    </xf>
    <xf numFmtId="0" fontId="146" fillId="12" borderId="107" xfId="0" applyFont="1" applyFill="1" applyBorder="1" applyAlignment="1">
      <alignment horizontal="left" vertical="center"/>
    </xf>
    <xf numFmtId="0" fontId="66" fillId="4" borderId="98" xfId="63" applyFont="1" applyFill="1" applyBorder="1" applyAlignment="1">
      <alignment horizontal="center" vertical="center"/>
    </xf>
    <xf numFmtId="0" fontId="67" fillId="22" borderId="121" xfId="0" applyFont="1" applyFill="1" applyBorder="1" applyAlignment="1">
      <alignment horizontal="left" vertical="center"/>
    </xf>
    <xf numFmtId="1" fontId="52" fillId="0" borderId="107" xfId="0" applyNumberFormat="1" applyFont="1" applyBorder="1" applyAlignment="1">
      <alignment horizontal="center"/>
    </xf>
    <xf numFmtId="0" fontId="148" fillId="0" borderId="99" xfId="0" applyFont="1" applyBorder="1" applyAlignment="1">
      <alignment horizontal="center" vertical="center"/>
    </xf>
    <xf numFmtId="0" fontId="66" fillId="5" borderId="119" xfId="63" applyFont="1" applyFill="1" applyBorder="1" applyAlignment="1">
      <alignment horizontal="center" vertical="center"/>
    </xf>
    <xf numFmtId="0" fontId="66" fillId="5" borderId="120" xfId="63" applyFont="1" applyFill="1" applyBorder="1" applyAlignment="1">
      <alignment horizontal="center" vertical="center"/>
    </xf>
    <xf numFmtId="0" fontId="10" fillId="5" borderId="122" xfId="0" applyFont="1" applyFill="1" applyBorder="1" applyAlignment="1">
      <alignment horizontal="center"/>
    </xf>
    <xf numFmtId="0" fontId="113" fillId="4" borderId="122" xfId="0" applyFont="1" applyFill="1" applyBorder="1" applyAlignment="1">
      <alignment horizontal="center"/>
    </xf>
    <xf numFmtId="0" fontId="146" fillId="4" borderId="122" xfId="0" applyFont="1" applyFill="1" applyBorder="1" applyAlignment="1">
      <alignment horizontal="center"/>
    </xf>
    <xf numFmtId="49" fontId="113" fillId="4" borderId="122" xfId="0" applyNumberFormat="1" applyFont="1" applyFill="1" applyBorder="1" applyAlignment="1">
      <alignment horizontal="center"/>
    </xf>
    <xf numFmtId="0" fontId="23" fillId="0" borderId="123" xfId="0" applyFont="1" applyBorder="1" applyAlignment="1">
      <alignment horizontal="center"/>
    </xf>
    <xf numFmtId="0" fontId="124" fillId="0" borderId="0" xfId="3555" applyFont="1" applyAlignment="1">
      <alignment horizontal="center"/>
    </xf>
    <xf numFmtId="0" fontId="127" fillId="5" borderId="87" xfId="3555" applyFont="1" applyFill="1" applyBorder="1" applyAlignment="1" applyProtection="1">
      <alignment horizontal="center" shrinkToFit="1"/>
      <protection locked="0"/>
    </xf>
    <xf numFmtId="0" fontId="127" fillId="5" borderId="87" xfId="3555" applyFont="1" applyFill="1" applyBorder="1" applyAlignment="1" applyProtection="1">
      <alignment horizontal="center" wrapText="1" shrinkToFit="1"/>
      <protection locked="0"/>
    </xf>
    <xf numFmtId="49" fontId="124" fillId="0" borderId="0" xfId="3555" applyNumberFormat="1" applyFont="1" applyAlignment="1">
      <alignment horizontal="center"/>
    </xf>
    <xf numFmtId="16" fontId="127" fillId="5" borderId="87" xfId="3555" applyNumberFormat="1" applyFont="1" applyFill="1" applyBorder="1" applyAlignment="1" applyProtection="1">
      <alignment vertical="center" shrinkToFit="1"/>
      <protection locked="0"/>
    </xf>
    <xf numFmtId="49" fontId="136" fillId="4" borderId="112" xfId="0" applyNumberFormat="1" applyFont="1" applyFill="1" applyBorder="1" applyAlignment="1" applyProtection="1">
      <alignment horizontal="center"/>
      <protection locked="0"/>
    </xf>
    <xf numFmtId="49" fontId="127" fillId="5" borderId="87" xfId="3555" applyNumberFormat="1" applyFont="1" applyFill="1" applyBorder="1" applyAlignment="1" applyProtection="1">
      <alignment horizontal="center" shrinkToFit="1"/>
      <protection locked="0"/>
    </xf>
    <xf numFmtId="0" fontId="146" fillId="5" borderId="122" xfId="0" applyFont="1" applyFill="1" applyBorder="1" applyAlignment="1">
      <alignment horizontal="center"/>
    </xf>
    <xf numFmtId="0" fontId="118" fillId="5" borderId="122" xfId="0" applyFont="1" applyFill="1" applyBorder="1" applyAlignment="1">
      <alignment horizontal="center"/>
    </xf>
    <xf numFmtId="0" fontId="161" fillId="4" borderId="0" xfId="0" applyFont="1" applyFill="1" applyAlignment="1">
      <alignment horizontal="left" vertical="top" wrapText="1"/>
    </xf>
    <xf numFmtId="0" fontId="144" fillId="4" borderId="2" xfId="0" applyFont="1" applyFill="1" applyBorder="1" applyAlignment="1">
      <alignment horizontal="left" vertical="center" wrapText="1"/>
    </xf>
    <xf numFmtId="0" fontId="144" fillId="5" borderId="17" xfId="0" applyFont="1" applyFill="1" applyBorder="1" applyAlignment="1">
      <alignment horizontal="left"/>
    </xf>
    <xf numFmtId="0" fontId="162" fillId="4" borderId="17" xfId="0" applyFont="1" applyFill="1" applyBorder="1" applyAlignment="1">
      <alignment horizontal="left" vertical="center"/>
    </xf>
    <xf numFmtId="0" fontId="144" fillId="4" borderId="17" xfId="0" applyFont="1" applyFill="1" applyBorder="1" applyAlignment="1">
      <alignment horizontal="left" vertical="center"/>
    </xf>
    <xf numFmtId="0" fontId="144" fillId="4" borderId="121" xfId="0" applyFont="1" applyFill="1" applyBorder="1" applyAlignment="1">
      <alignment horizontal="left" vertical="center"/>
    </xf>
    <xf numFmtId="0" fontId="163" fillId="8" borderId="52" xfId="0" applyFont="1" applyFill="1" applyBorder="1" applyAlignment="1">
      <alignment horizontal="left" vertical="center"/>
    </xf>
    <xf numFmtId="0" fontId="149" fillId="4" borderId="1" xfId="0" applyFont="1" applyFill="1" applyBorder="1" applyAlignment="1">
      <alignment horizontal="left" vertical="center"/>
    </xf>
    <xf numFmtId="0" fontId="144" fillId="5" borderId="17" xfId="0" applyFont="1" applyFill="1" applyBorder="1" applyAlignment="1">
      <alignment horizontal="left" vertical="center"/>
    </xf>
    <xf numFmtId="0" fontId="49" fillId="16" borderId="63" xfId="0" applyFont="1" applyFill="1" applyBorder="1" applyAlignment="1">
      <alignment horizontal="left"/>
    </xf>
    <xf numFmtId="0" fontId="49" fillId="4" borderId="0" xfId="0" applyFont="1" applyFill="1" applyAlignment="1">
      <alignment horizontal="left"/>
    </xf>
    <xf numFmtId="0" fontId="49" fillId="0" borderId="0" xfId="0" applyFont="1" applyAlignment="1">
      <alignment horizontal="left"/>
    </xf>
    <xf numFmtId="0" fontId="66" fillId="5" borderId="5" xfId="0" applyFont="1" applyFill="1" applyBorder="1" applyAlignment="1">
      <alignment horizontal="center" vertical="center"/>
    </xf>
    <xf numFmtId="0" fontId="135" fillId="4" borderId="33" xfId="0" applyFont="1" applyFill="1" applyBorder="1" applyAlignment="1" applyProtection="1">
      <alignment horizontal="center"/>
      <protection locked="0"/>
    </xf>
    <xf numFmtId="0" fontId="135" fillId="4" borderId="0" xfId="0" applyFont="1" applyFill="1" applyAlignment="1" applyProtection="1">
      <alignment horizontal="center"/>
      <protection locked="0"/>
    </xf>
    <xf numFmtId="49" fontId="11" fillId="0" borderId="90" xfId="0" applyNumberFormat="1" applyFont="1" applyBorder="1" applyAlignment="1" applyProtection="1">
      <alignment horizontal="center"/>
      <protection locked="0"/>
    </xf>
    <xf numFmtId="49" fontId="11" fillId="0" borderId="88" xfId="0" applyNumberFormat="1" applyFont="1" applyBorder="1" applyAlignment="1" applyProtection="1">
      <alignment horizontal="center"/>
      <protection locked="0"/>
    </xf>
    <xf numFmtId="49" fontId="11" fillId="0" borderId="92" xfId="0" applyNumberFormat="1" applyFont="1" applyBorder="1" applyAlignment="1" applyProtection="1">
      <alignment horizontal="center"/>
      <protection locked="0"/>
    </xf>
    <xf numFmtId="49" fontId="137" fillId="0" borderId="91" xfId="0" applyNumberFormat="1" applyFont="1" applyBorder="1" applyAlignment="1" applyProtection="1">
      <alignment horizontal="center"/>
      <protection locked="0"/>
    </xf>
    <xf numFmtId="49" fontId="137" fillId="0" borderId="30" xfId="0" applyNumberFormat="1" applyFont="1" applyBorder="1" applyAlignment="1" applyProtection="1">
      <alignment horizontal="center"/>
      <protection locked="0"/>
    </xf>
    <xf numFmtId="0" fontId="132" fillId="23" borderId="20" xfId="0" applyFont="1" applyFill="1" applyBorder="1" applyAlignment="1" applyProtection="1">
      <alignment horizontal="center" vertical="center"/>
      <protection locked="0"/>
    </xf>
    <xf numFmtId="0" fontId="132" fillId="23" borderId="100" xfId="0" applyFont="1" applyFill="1" applyBorder="1" applyAlignment="1" applyProtection="1">
      <alignment horizontal="center" vertical="center"/>
      <protection locked="0"/>
    </xf>
    <xf numFmtId="0" fontId="132" fillId="23" borderId="101" xfId="0" applyFont="1" applyFill="1" applyBorder="1" applyAlignment="1" applyProtection="1">
      <alignment horizontal="center" vertical="center"/>
      <protection locked="0"/>
    </xf>
    <xf numFmtId="0" fontId="133" fillId="0" borderId="28" xfId="0" applyFont="1" applyBorder="1" applyAlignment="1" applyProtection="1">
      <alignment horizontal="center" vertical="center" wrapText="1"/>
      <protection locked="0"/>
    </xf>
    <xf numFmtId="0" fontId="133" fillId="0" borderId="116" xfId="0" applyFont="1" applyBorder="1" applyAlignment="1" applyProtection="1">
      <alignment horizontal="center" vertical="center" wrapText="1"/>
      <protection locked="0"/>
    </xf>
    <xf numFmtId="0" fontId="133" fillId="0" borderId="0" xfId="0" applyFont="1" applyAlignment="1" applyProtection="1">
      <alignment horizontal="center" vertical="center" wrapText="1"/>
      <protection locked="0"/>
    </xf>
    <xf numFmtId="0" fontId="133" fillId="0" borderId="111" xfId="0" applyFont="1" applyBorder="1" applyAlignment="1" applyProtection="1">
      <alignment horizontal="center" vertical="center" wrapText="1"/>
      <protection locked="0"/>
    </xf>
    <xf numFmtId="0" fontId="133" fillId="0" borderId="117" xfId="0" applyFont="1" applyBorder="1" applyAlignment="1" applyProtection="1">
      <alignment horizontal="center" vertical="center" wrapText="1"/>
      <protection locked="0"/>
    </xf>
    <xf numFmtId="0" fontId="133" fillId="0" borderId="118" xfId="0" applyFont="1" applyBorder="1" applyAlignment="1" applyProtection="1">
      <alignment horizontal="center" vertical="center" wrapText="1"/>
      <protection locked="0"/>
    </xf>
    <xf numFmtId="0" fontId="133" fillId="0" borderId="112" xfId="0" applyFont="1" applyBorder="1" applyAlignment="1" applyProtection="1">
      <alignment horizontal="center" vertical="center" wrapText="1"/>
      <protection locked="0"/>
    </xf>
    <xf numFmtId="0" fontId="134" fillId="0" borderId="117" xfId="0" applyFont="1" applyBorder="1" applyAlignment="1" applyProtection="1">
      <alignment horizontal="center" vertical="center" wrapText="1"/>
      <protection locked="0"/>
    </xf>
    <xf numFmtId="0" fontId="134" fillId="0" borderId="118" xfId="0" applyFont="1" applyBorder="1" applyAlignment="1" applyProtection="1">
      <alignment horizontal="center" vertical="center" wrapText="1"/>
      <protection locked="0"/>
    </xf>
    <xf numFmtId="0" fontId="134" fillId="0" borderId="0" xfId="0" applyFont="1" applyAlignment="1" applyProtection="1">
      <alignment horizontal="center" vertical="center" wrapText="1"/>
      <protection locked="0"/>
    </xf>
    <xf numFmtId="0" fontId="134" fillId="0" borderId="112" xfId="0" applyFont="1" applyBorder="1" applyAlignment="1" applyProtection="1">
      <alignment horizontal="center" vertical="center" wrapText="1"/>
      <protection locked="0"/>
    </xf>
    <xf numFmtId="0" fontId="41" fillId="5" borderId="108" xfId="0" applyFont="1" applyFill="1" applyBorder="1" applyAlignment="1">
      <alignment horizontal="center" vertical="center"/>
    </xf>
    <xf numFmtId="0" fontId="42" fillId="5" borderId="109" xfId="0" applyFont="1" applyFill="1" applyBorder="1" applyAlignment="1">
      <alignment horizontal="center" vertical="center"/>
    </xf>
    <xf numFmtId="0" fontId="42" fillId="5" borderId="110" xfId="0" applyFont="1" applyFill="1" applyBorder="1" applyAlignment="1">
      <alignment horizontal="center" vertical="center"/>
    </xf>
    <xf numFmtId="0" fontId="46" fillId="0" borderId="28" xfId="0" applyFont="1" applyBorder="1" applyAlignment="1" applyProtection="1">
      <alignment horizontal="center" vertical="center" wrapText="1"/>
      <protection locked="0"/>
    </xf>
    <xf numFmtId="0" fontId="46" fillId="0" borderId="98" xfId="0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46" fillId="0" borderId="112" xfId="0" applyFont="1" applyBorder="1" applyAlignment="1" applyProtection="1">
      <alignment horizontal="center" vertical="center" wrapText="1"/>
      <protection locked="0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  <protection locked="0"/>
    </xf>
    <xf numFmtId="0" fontId="82" fillId="0" borderId="30" xfId="0" applyFont="1" applyBorder="1" applyAlignment="1">
      <alignment horizontal="center" vertical="center" wrapText="1"/>
    </xf>
    <xf numFmtId="0" fontId="81" fillId="5" borderId="20" xfId="0" applyFont="1" applyFill="1" applyBorder="1" applyAlignment="1" applyProtection="1">
      <alignment horizontal="center"/>
      <protection locked="0"/>
    </xf>
    <xf numFmtId="0" fontId="81" fillId="5" borderId="61" xfId="0" applyFont="1" applyFill="1" applyBorder="1" applyAlignment="1" applyProtection="1">
      <alignment horizontal="center"/>
      <protection locked="0"/>
    </xf>
    <xf numFmtId="0" fontId="81" fillId="5" borderId="62" xfId="0" applyFont="1" applyFill="1" applyBorder="1" applyAlignment="1" applyProtection="1">
      <alignment horizontal="center"/>
      <protection locked="0"/>
    </xf>
    <xf numFmtId="16" fontId="46" fillId="0" borderId="28" xfId="0" applyNumberFormat="1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81" fillId="20" borderId="20" xfId="0" applyFont="1" applyFill="1" applyBorder="1" applyAlignment="1" applyProtection="1">
      <alignment horizontal="center"/>
      <protection locked="0"/>
    </xf>
    <xf numFmtId="0" fontId="81" fillId="20" borderId="61" xfId="0" applyFont="1" applyFill="1" applyBorder="1" applyAlignment="1" applyProtection="1">
      <alignment horizontal="center"/>
      <protection locked="0"/>
    </xf>
    <xf numFmtId="0" fontId="81" fillId="20" borderId="62" xfId="0" applyFont="1" applyFill="1" applyBorder="1" applyAlignment="1" applyProtection="1">
      <alignment horizontal="center"/>
      <protection locked="0"/>
    </xf>
    <xf numFmtId="0" fontId="153" fillId="0" borderId="28" xfId="7" applyFont="1" applyBorder="1" applyAlignment="1">
      <alignment horizontal="center" vertical="center" wrapText="1"/>
    </xf>
    <xf numFmtId="0" fontId="153" fillId="0" borderId="98" xfId="7" applyFont="1" applyBorder="1" applyAlignment="1">
      <alignment horizontal="center" vertical="center" wrapText="1"/>
    </xf>
    <xf numFmtId="0" fontId="140" fillId="0" borderId="33" xfId="0" applyFont="1" applyBorder="1" applyAlignment="1" applyProtection="1">
      <alignment horizontal="center"/>
      <protection locked="0"/>
    </xf>
    <xf numFmtId="0" fontId="140" fillId="0" borderId="0" xfId="0" applyFont="1" applyAlignment="1" applyProtection="1">
      <alignment horizontal="center"/>
      <protection locked="0"/>
    </xf>
    <xf numFmtId="49" fontId="140" fillId="0" borderId="91" xfId="0" applyNumberFormat="1" applyFont="1" applyBorder="1" applyAlignment="1" applyProtection="1">
      <alignment horizontal="center"/>
      <protection locked="0"/>
    </xf>
    <xf numFmtId="49" fontId="140" fillId="0" borderId="30" xfId="0" applyNumberFormat="1" applyFont="1" applyBorder="1" applyAlignment="1" applyProtection="1">
      <alignment horizontal="center"/>
      <protection locked="0"/>
    </xf>
    <xf numFmtId="0" fontId="142" fillId="3" borderId="20" xfId="0" applyFont="1" applyFill="1" applyBorder="1" applyAlignment="1" applyProtection="1">
      <alignment horizontal="center" vertical="center"/>
      <protection locked="0"/>
    </xf>
    <xf numFmtId="0" fontId="142" fillId="3" borderId="100" xfId="0" applyFont="1" applyFill="1" applyBorder="1" applyAlignment="1" applyProtection="1">
      <alignment horizontal="center" vertical="center"/>
      <protection locked="0"/>
    </xf>
    <xf numFmtId="0" fontId="142" fillId="3" borderId="101" xfId="0" applyFont="1" applyFill="1" applyBorder="1" applyAlignment="1" applyProtection="1">
      <alignment horizontal="center" vertical="center"/>
      <protection locked="0"/>
    </xf>
    <xf numFmtId="0" fontId="156" fillId="4" borderId="28" xfId="0" applyFont="1" applyFill="1" applyBorder="1" applyAlignment="1" applyProtection="1">
      <alignment horizontal="center" vertical="center" wrapText="1"/>
      <protection locked="0"/>
    </xf>
    <xf numFmtId="0" fontId="156" fillId="4" borderId="98" xfId="0" applyFont="1" applyFill="1" applyBorder="1" applyAlignment="1" applyProtection="1">
      <alignment horizontal="center" vertical="center" wrapText="1"/>
      <protection locked="0"/>
    </xf>
    <xf numFmtId="0" fontId="156" fillId="4" borderId="0" xfId="0" applyFont="1" applyFill="1" applyAlignment="1" applyProtection="1">
      <alignment horizontal="center" vertical="center" wrapText="1"/>
      <protection locked="0"/>
    </xf>
    <xf numFmtId="0" fontId="156" fillId="4" borderId="112" xfId="0" applyFont="1" applyFill="1" applyBorder="1" applyAlignment="1" applyProtection="1">
      <alignment horizontal="center" vertical="center" wrapText="1"/>
      <protection locked="0"/>
    </xf>
    <xf numFmtId="0" fontId="157" fillId="4" borderId="28" xfId="3556" applyFont="1" applyFill="1" applyBorder="1" applyAlignment="1" applyProtection="1">
      <alignment horizontal="center" vertical="center" wrapText="1"/>
      <protection locked="0"/>
    </xf>
    <xf numFmtId="0" fontId="157" fillId="4" borderId="0" xfId="3556" applyFont="1" applyFill="1" applyAlignment="1" applyProtection="1">
      <alignment horizontal="center" vertical="center" wrapText="1"/>
      <protection locked="0"/>
    </xf>
    <xf numFmtId="0" fontId="140" fillId="4" borderId="33" xfId="0" applyFont="1" applyFill="1" applyBorder="1" applyAlignment="1" applyProtection="1">
      <alignment horizontal="center"/>
      <protection locked="0"/>
    </xf>
    <xf numFmtId="0" fontId="140" fillId="4" borderId="0" xfId="0" applyFont="1" applyFill="1" applyAlignment="1" applyProtection="1">
      <alignment horizontal="center"/>
      <protection locked="0"/>
    </xf>
    <xf numFmtId="0" fontId="140" fillId="4" borderId="33" xfId="3556" applyFont="1" applyFill="1" applyBorder="1" applyAlignment="1" applyProtection="1">
      <alignment horizontal="center"/>
      <protection locked="0"/>
    </xf>
    <xf numFmtId="0" fontId="140" fillId="4" borderId="0" xfId="3556" applyFont="1" applyFill="1" applyAlignment="1" applyProtection="1">
      <alignment horizontal="center"/>
      <protection locked="0"/>
    </xf>
    <xf numFmtId="0" fontId="139" fillId="3" borderId="94" xfId="0" applyFont="1" applyFill="1" applyBorder="1" applyAlignment="1" applyProtection="1">
      <alignment horizontal="center" vertical="center"/>
      <protection locked="0"/>
    </xf>
    <xf numFmtId="0" fontId="139" fillId="3" borderId="95" xfId="0" applyFont="1" applyFill="1" applyBorder="1" applyAlignment="1" applyProtection="1">
      <alignment horizontal="center" vertical="center"/>
      <protection locked="0"/>
    </xf>
    <xf numFmtId="0" fontId="139" fillId="3" borderId="96" xfId="0" applyFont="1" applyFill="1" applyBorder="1" applyAlignment="1" applyProtection="1">
      <alignment horizontal="center" vertical="center"/>
      <protection locked="0"/>
    </xf>
    <xf numFmtId="0" fontId="151" fillId="0" borderId="104" xfId="0" applyFont="1" applyBorder="1" applyAlignment="1">
      <alignment horizontal="center"/>
    </xf>
    <xf numFmtId="0" fontId="151" fillId="0" borderId="105" xfId="0" applyFont="1" applyBorder="1" applyAlignment="1">
      <alignment horizontal="center"/>
    </xf>
    <xf numFmtId="0" fontId="151" fillId="0" borderId="106" xfId="0" applyFont="1" applyBorder="1" applyAlignment="1">
      <alignment horizontal="center"/>
    </xf>
    <xf numFmtId="14" fontId="44" fillId="0" borderId="90" xfId="0" applyNumberFormat="1" applyFont="1" applyBorder="1" applyAlignment="1" applyProtection="1">
      <alignment horizontal="center"/>
      <protection locked="0"/>
    </xf>
    <xf numFmtId="14" fontId="44" fillId="0" borderId="88" xfId="0" applyNumberFormat="1" applyFont="1" applyBorder="1" applyAlignment="1" applyProtection="1">
      <alignment horizontal="center"/>
      <protection locked="0"/>
    </xf>
    <xf numFmtId="14" fontId="44" fillId="0" borderId="93" xfId="0" applyNumberFormat="1" applyFont="1" applyBorder="1" applyAlignment="1" applyProtection="1">
      <alignment horizontal="center"/>
      <protection locked="0"/>
    </xf>
    <xf numFmtId="0" fontId="46" fillId="0" borderId="28" xfId="7" applyFont="1" applyBorder="1" applyAlignment="1">
      <alignment horizontal="center" vertical="center" wrapText="1"/>
    </xf>
    <xf numFmtId="0" fontId="154" fillId="0" borderId="98" xfId="7" applyFont="1" applyBorder="1" applyAlignment="1">
      <alignment horizontal="center" vertical="center" wrapText="1"/>
    </xf>
    <xf numFmtId="0" fontId="154" fillId="4" borderId="28" xfId="7" applyFont="1" applyFill="1" applyBorder="1" applyAlignment="1">
      <alignment horizontal="center" vertical="center" wrapText="1"/>
    </xf>
    <xf numFmtId="0" fontId="154" fillId="4" borderId="98" xfId="7" applyFont="1" applyFill="1" applyBorder="1" applyAlignment="1">
      <alignment horizontal="center" vertical="center" wrapText="1"/>
    </xf>
    <xf numFmtId="16" fontId="153" fillId="0" borderId="28" xfId="7" applyNumberFormat="1" applyFont="1" applyBorder="1" applyAlignment="1">
      <alignment horizontal="center" vertical="center" wrapText="1"/>
    </xf>
    <xf numFmtId="0" fontId="157" fillId="4" borderId="98" xfId="3556" applyFont="1" applyFill="1" applyBorder="1" applyAlignment="1" applyProtection="1">
      <alignment horizontal="center" vertical="center" wrapText="1"/>
      <protection locked="0"/>
    </xf>
    <xf numFmtId="0" fontId="157" fillId="4" borderId="112" xfId="3556" applyFont="1" applyFill="1" applyBorder="1" applyAlignment="1" applyProtection="1">
      <alignment horizontal="center" vertical="center" wrapText="1"/>
      <protection locked="0"/>
    </xf>
    <xf numFmtId="167" fontId="129" fillId="25" borderId="0" xfId="3555" applyNumberFormat="1" applyFont="1" applyFill="1" applyAlignment="1">
      <alignment horizontal="center" vertical="center" textRotation="90"/>
    </xf>
    <xf numFmtId="0" fontId="88" fillId="0" borderId="79" xfId="1782" applyFont="1" applyBorder="1" applyAlignment="1">
      <alignment horizontal="center" vertical="center" textRotation="60"/>
    </xf>
    <xf numFmtId="0" fontId="88" fillId="0" borderId="114" xfId="1782" applyFont="1" applyBorder="1" applyAlignment="1">
      <alignment horizontal="center" vertical="center" textRotation="60"/>
    </xf>
    <xf numFmtId="0" fontId="98" fillId="8" borderId="23" xfId="1782" applyFont="1" applyFill="1" applyBorder="1" applyAlignment="1">
      <alignment horizontal="center" vertical="center" wrapText="1"/>
    </xf>
    <xf numFmtId="0" fontId="98" fillId="8" borderId="113" xfId="1782" applyFont="1" applyFill="1" applyBorder="1" applyAlignment="1">
      <alignment horizontal="center" vertical="center" wrapText="1"/>
    </xf>
    <xf numFmtId="0" fontId="20" fillId="0" borderId="102" xfId="1782" applyFont="1" applyBorder="1" applyAlignment="1">
      <alignment horizontal="center" vertical="center" wrapText="1"/>
    </xf>
    <xf numFmtId="0" fontId="20" fillId="0" borderId="103" xfId="1782" applyFont="1" applyBorder="1" applyAlignment="1">
      <alignment horizontal="center" vertical="center" wrapText="1"/>
    </xf>
    <xf numFmtId="0" fontId="88" fillId="0" borderId="37" xfId="1782" applyFont="1" applyBorder="1" applyAlignment="1">
      <alignment horizontal="center" vertical="center" textRotation="60"/>
    </xf>
    <xf numFmtId="0" fontId="88" fillId="0" borderId="38" xfId="1782" applyFont="1" applyBorder="1" applyAlignment="1">
      <alignment horizontal="center" vertical="center" textRotation="60"/>
    </xf>
    <xf numFmtId="16" fontId="160" fillId="0" borderId="102" xfId="1782" applyNumberFormat="1" applyFont="1" applyBorder="1" applyAlignment="1">
      <alignment horizontal="center" vertical="center" wrapText="1"/>
    </xf>
    <xf numFmtId="16" fontId="160" fillId="0" borderId="103" xfId="1782" applyNumberFormat="1" applyFont="1" applyBorder="1" applyAlignment="1">
      <alignment horizontal="center" vertical="center" wrapText="1"/>
    </xf>
    <xf numFmtId="0" fontId="97" fillId="6" borderId="23" xfId="1782" applyFont="1" applyFill="1" applyBorder="1" applyAlignment="1">
      <alignment horizontal="center" vertical="center" wrapText="1"/>
    </xf>
    <xf numFmtId="0" fontId="97" fillId="6" borderId="113" xfId="1782" applyFont="1" applyFill="1" applyBorder="1" applyAlignment="1">
      <alignment horizontal="center" vertical="center" wrapText="1"/>
    </xf>
    <xf numFmtId="0" fontId="99" fillId="21" borderId="23" xfId="1782" applyFont="1" applyFill="1" applyBorder="1" applyAlignment="1">
      <alignment horizontal="center" vertical="center" wrapText="1"/>
    </xf>
    <xf numFmtId="0" fontId="99" fillId="21" borderId="113" xfId="1782" applyFont="1" applyFill="1" applyBorder="1" applyAlignment="1">
      <alignment horizontal="center" vertical="center" wrapText="1"/>
    </xf>
    <xf numFmtId="0" fontId="160" fillId="0" borderId="102" xfId="1782" applyFont="1" applyBorder="1" applyAlignment="1">
      <alignment horizontal="center" vertical="center" wrapText="1"/>
    </xf>
    <xf numFmtId="0" fontId="160" fillId="0" borderId="103" xfId="1782" applyFont="1" applyBorder="1" applyAlignment="1">
      <alignment horizontal="center" vertical="center" wrapText="1"/>
    </xf>
    <xf numFmtId="0" fontId="96" fillId="12" borderId="23" xfId="1782" applyFont="1" applyFill="1" applyBorder="1" applyAlignment="1">
      <alignment horizontal="center" vertical="center" wrapText="1"/>
    </xf>
    <xf numFmtId="0" fontId="96" fillId="12" borderId="113" xfId="1782" applyFont="1" applyFill="1" applyBorder="1" applyAlignment="1">
      <alignment horizontal="center" vertical="center" wrapText="1"/>
    </xf>
    <xf numFmtId="0" fontId="143" fillId="0" borderId="102" xfId="1782" applyFont="1" applyBorder="1" applyAlignment="1">
      <alignment horizontal="center" vertical="center" wrapText="1"/>
    </xf>
    <xf numFmtId="0" fontId="143" fillId="0" borderId="103" xfId="1782" applyFont="1" applyBorder="1" applyAlignment="1">
      <alignment horizontal="center" vertical="center" wrapText="1"/>
    </xf>
    <xf numFmtId="0" fontId="91" fillId="0" borderId="0" xfId="1782" applyFont="1" applyAlignment="1">
      <alignment horizontal="left" vertical="center"/>
    </xf>
    <xf numFmtId="0" fontId="86" fillId="0" borderId="0" xfId="1782" applyFont="1" applyAlignment="1" applyProtection="1">
      <alignment horizontal="right"/>
      <protection locked="0"/>
    </xf>
    <xf numFmtId="14" fontId="102" fillId="15" borderId="63" xfId="1782" applyNumberFormat="1" applyFont="1" applyFill="1" applyBorder="1" applyAlignment="1">
      <alignment horizontal="center" vertical="center"/>
    </xf>
    <xf numFmtId="14" fontId="103" fillId="15" borderId="77" xfId="1782" applyNumberFormat="1" applyFont="1" applyFill="1" applyBorder="1" applyAlignment="1">
      <alignment vertical="center"/>
    </xf>
    <xf numFmtId="0" fontId="94" fillId="0" borderId="0" xfId="1782" applyFont="1" applyAlignment="1">
      <alignment horizontal="center" vertical="center"/>
    </xf>
    <xf numFmtId="0" fontId="95" fillId="0" borderId="0" xfId="1782" applyFont="1" applyAlignment="1">
      <alignment vertical="center"/>
    </xf>
    <xf numFmtId="14" fontId="100" fillId="0" borderId="75" xfId="1782" applyNumberFormat="1" applyFont="1" applyBorder="1" applyAlignment="1">
      <alignment horizontal="center" vertical="center"/>
    </xf>
    <xf numFmtId="14" fontId="101" fillId="0" borderId="64" xfId="1782" applyNumberFormat="1" applyFont="1" applyBorder="1" applyAlignment="1">
      <alignment vertical="center"/>
    </xf>
    <xf numFmtId="0" fontId="84" fillId="0" borderId="70" xfId="1782" applyFont="1" applyBorder="1" applyAlignment="1">
      <alignment horizontal="center" textRotation="60"/>
    </xf>
    <xf numFmtId="0" fontId="84" fillId="0" borderId="71" xfId="1782" applyFont="1" applyBorder="1" applyAlignment="1">
      <alignment horizontal="center" textRotation="60"/>
    </xf>
    <xf numFmtId="0" fontId="105" fillId="21" borderId="17" xfId="1782" applyFont="1" applyFill="1" applyBorder="1" applyAlignment="1">
      <alignment horizontal="center" vertical="center" wrapText="1"/>
    </xf>
    <xf numFmtId="0" fontId="105" fillId="21" borderId="74" xfId="1782" applyFont="1" applyFill="1" applyBorder="1" applyAlignment="1">
      <alignment horizontal="center" vertical="center" wrapText="1"/>
    </xf>
    <xf numFmtId="0" fontId="111" fillId="0" borderId="66" xfId="1782" applyNumberFormat="1" applyFont="1" applyBorder="1" applyAlignment="1">
      <alignment horizontal="center" vertical="top" wrapText="1"/>
    </xf>
    <xf numFmtId="0" fontId="111" fillId="0" borderId="76" xfId="1782" applyNumberFormat="1" applyFont="1" applyBorder="1" applyAlignment="1">
      <alignment horizontal="center" vertical="top" wrapText="1"/>
    </xf>
    <xf numFmtId="0" fontId="20" fillId="0" borderId="66" xfId="1782" applyNumberFormat="1" applyFont="1" applyBorder="1" applyAlignment="1">
      <alignment horizontal="center" vertical="top" wrapText="1"/>
    </xf>
    <xf numFmtId="0" fontId="20" fillId="0" borderId="76" xfId="1782" applyNumberFormat="1" applyFont="1" applyBorder="1" applyAlignment="1">
      <alignment horizontal="center" vertical="top" wrapText="1"/>
    </xf>
    <xf numFmtId="0" fontId="88" fillId="0" borderId="17" xfId="1782" applyFont="1" applyBorder="1" applyAlignment="1">
      <alignment horizontal="center" vertical="center" textRotation="60"/>
    </xf>
    <xf numFmtId="0" fontId="88" fillId="0" borderId="74" xfId="1782" applyFont="1" applyBorder="1" applyAlignment="1">
      <alignment horizontal="center" vertical="center" textRotation="60"/>
    </xf>
    <xf numFmtId="0" fontId="98" fillId="8" borderId="17" xfId="1782" applyFont="1" applyFill="1" applyBorder="1" applyAlignment="1">
      <alignment horizontal="center" vertical="center" wrapText="1"/>
    </xf>
    <xf numFmtId="0" fontId="98" fillId="8" borderId="74" xfId="1782" applyFont="1" applyFill="1" applyBorder="1" applyAlignment="1">
      <alignment horizontal="center" vertical="center" wrapText="1"/>
    </xf>
    <xf numFmtId="0" fontId="97" fillId="6" borderId="17" xfId="1782" applyFont="1" applyFill="1" applyBorder="1" applyAlignment="1">
      <alignment horizontal="center" vertical="center" wrapText="1"/>
    </xf>
    <xf numFmtId="0" fontId="97" fillId="6" borderId="74" xfId="1782" applyFont="1" applyFill="1" applyBorder="1" applyAlignment="1">
      <alignment horizontal="center" vertical="center" wrapText="1"/>
    </xf>
    <xf numFmtId="0" fontId="112" fillId="0" borderId="66" xfId="1782" applyNumberFormat="1" applyFont="1" applyBorder="1" applyAlignment="1">
      <alignment horizontal="center" vertical="top" wrapText="1"/>
    </xf>
    <xf numFmtId="0" fontId="112" fillId="0" borderId="76" xfId="1782" applyNumberFormat="1" applyFont="1" applyBorder="1" applyAlignment="1">
      <alignment horizontal="center" vertical="top" wrapText="1"/>
    </xf>
    <xf numFmtId="0" fontId="107" fillId="12" borderId="17" xfId="1782" applyFont="1" applyFill="1" applyBorder="1" applyAlignment="1">
      <alignment horizontal="center" vertical="center" wrapText="1"/>
    </xf>
    <xf numFmtId="0" fontId="107" fillId="12" borderId="74" xfId="1782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61" fillId="15" borderId="23" xfId="0" applyNumberFormat="1" applyFont="1" applyFill="1" applyBorder="1" applyAlignment="1">
      <alignment horizontal="center" vertical="center" wrapText="1"/>
    </xf>
    <xf numFmtId="0" fontId="61" fillId="15" borderId="41" xfId="0" applyNumberFormat="1" applyFont="1" applyFill="1" applyBorder="1" applyAlignment="1">
      <alignment horizontal="center" vertical="center" wrapText="1"/>
    </xf>
    <xf numFmtId="0" fontId="61" fillId="4" borderId="23" xfId="0" applyNumberFormat="1" applyFont="1" applyFill="1" applyBorder="1" applyAlignment="1">
      <alignment horizontal="center" vertical="center" wrapText="1"/>
    </xf>
    <xf numFmtId="0" fontId="61" fillId="4" borderId="42" xfId="0" applyNumberFormat="1" applyFont="1" applyFill="1" applyBorder="1" applyAlignment="1">
      <alignment horizontal="center" vertical="center" wrapText="1"/>
    </xf>
    <xf numFmtId="14" fontId="20" fillId="4" borderId="40" xfId="0" applyNumberFormat="1" applyFont="1" applyFill="1" applyBorder="1" applyAlignment="1">
      <alignment horizontal="center" vertical="center" wrapText="1"/>
    </xf>
    <xf numFmtId="14" fontId="20" fillId="4" borderId="49" xfId="0" applyNumberFormat="1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4" borderId="50" xfId="0" applyFont="1" applyFill="1" applyBorder="1" applyAlignment="1">
      <alignment horizontal="center" vertical="center" wrapText="1"/>
    </xf>
    <xf numFmtId="166" fontId="59" fillId="4" borderId="3" xfId="0" applyNumberFormat="1" applyFont="1" applyFill="1" applyBorder="1" applyAlignment="1">
      <alignment horizontal="center" vertical="center" wrapText="1"/>
    </xf>
    <xf numFmtId="166" fontId="59" fillId="4" borderId="5" xfId="0" applyNumberFormat="1" applyFont="1" applyFill="1" applyBorder="1" applyAlignment="1">
      <alignment horizontal="center" vertical="center" wrapText="1"/>
    </xf>
    <xf numFmtId="0" fontId="61" fillId="4" borderId="41" xfId="0" applyNumberFormat="1" applyFont="1" applyFill="1" applyBorder="1" applyAlignment="1">
      <alignment horizontal="center" vertical="center" wrapText="1"/>
    </xf>
    <xf numFmtId="0" fontId="61" fillId="15" borderId="42" xfId="0" applyNumberFormat="1" applyFont="1" applyFill="1" applyBorder="1" applyAlignment="1">
      <alignment horizontal="center" vertical="center" wrapText="1"/>
    </xf>
    <xf numFmtId="0" fontId="61" fillId="15" borderId="23" xfId="0" applyNumberFormat="1" applyFont="1" applyFill="1" applyBorder="1" applyAlignment="1">
      <alignment horizontal="center" vertical="top" wrapText="1"/>
    </xf>
    <xf numFmtId="0" fontId="61" fillId="15" borderId="41" xfId="0" applyNumberFormat="1" applyFont="1" applyFill="1" applyBorder="1" applyAlignment="1">
      <alignment horizontal="center" vertical="top" wrapText="1"/>
    </xf>
    <xf numFmtId="0" fontId="61" fillId="15" borderId="42" xfId="0" applyNumberFormat="1" applyFont="1" applyFill="1" applyBorder="1" applyAlignment="1">
      <alignment horizontal="center" vertical="top" wrapText="1"/>
    </xf>
    <xf numFmtId="14" fontId="20" fillId="4" borderId="36" xfId="0" applyNumberFormat="1" applyFont="1" applyFill="1" applyBorder="1" applyAlignment="1">
      <alignment horizontal="center" vertical="center" wrapText="1"/>
    </xf>
    <xf numFmtId="0" fontId="58" fillId="4" borderId="19" xfId="0" applyFont="1" applyFill="1" applyBorder="1" applyAlignment="1">
      <alignment horizontal="center" vertical="center" wrapText="1"/>
    </xf>
    <xf numFmtId="166" fontId="59" fillId="4" borderId="7" xfId="0" applyNumberFormat="1" applyFont="1" applyFill="1" applyBorder="1" applyAlignment="1">
      <alignment horizontal="center" vertical="center" wrapText="1"/>
    </xf>
    <xf numFmtId="0" fontId="54" fillId="5" borderId="25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 wrapText="1"/>
    </xf>
    <xf numFmtId="0" fontId="54" fillId="5" borderId="27" xfId="0" applyFont="1" applyFill="1" applyBorder="1" applyAlignment="1">
      <alignment horizontal="center" vertical="center" wrapText="1"/>
    </xf>
    <xf numFmtId="0" fontId="56" fillId="12" borderId="35" xfId="0" applyFont="1" applyFill="1" applyBorder="1" applyAlignment="1">
      <alignment horizontal="center" vertical="center" wrapText="1"/>
    </xf>
    <xf numFmtId="0" fontId="56" fillId="13" borderId="3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" fillId="2" borderId="53" xfId="6" applyFill="1" applyBorder="1" applyAlignment="1">
      <alignment horizontal="left"/>
    </xf>
    <xf numFmtId="0" fontId="7" fillId="2" borderId="12" xfId="6" applyFill="1" applyBorder="1" applyAlignment="1">
      <alignment horizontal="left"/>
    </xf>
    <xf numFmtId="0" fontId="31" fillId="0" borderId="53" xfId="6" applyFont="1" applyBorder="1" applyAlignment="1">
      <alignment horizontal="left" vertical="top" wrapText="1"/>
    </xf>
    <xf numFmtId="0" fontId="31" fillId="0" borderId="11" xfId="6" applyFont="1" applyBorder="1" applyAlignment="1">
      <alignment horizontal="left" vertical="top"/>
    </xf>
    <xf numFmtId="0" fontId="31" fillId="0" borderId="12" xfId="6" applyFont="1" applyBorder="1" applyAlignment="1">
      <alignment horizontal="left" vertical="top"/>
    </xf>
    <xf numFmtId="0" fontId="7" fillId="2" borderId="59" xfId="6" applyFill="1" applyBorder="1" applyAlignment="1">
      <alignment horizontal="left"/>
    </xf>
    <xf numFmtId="0" fontId="7" fillId="2" borderId="60" xfId="6" applyFill="1" applyBorder="1" applyAlignment="1">
      <alignment horizontal="left"/>
    </xf>
    <xf numFmtId="0" fontId="31" fillId="0" borderId="59" xfId="6" applyFont="1" applyBorder="1" applyAlignment="1">
      <alignment horizontal="left" vertical="top" wrapText="1"/>
    </xf>
    <xf numFmtId="0" fontId="31" fillId="0" borderId="61" xfId="6" applyFont="1" applyBorder="1" applyAlignment="1">
      <alignment horizontal="left" vertical="top"/>
    </xf>
    <xf numFmtId="0" fontId="31" fillId="0" borderId="60" xfId="6" applyFont="1" applyBorder="1" applyAlignment="1">
      <alignment horizontal="left" vertical="top"/>
    </xf>
  </cellXfs>
  <cellStyles count="3557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2-24." xfId="3556" xr:uid="{257845E1-F8BA-4E1E-B244-0AA0878131C0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114300</xdr:rowOff>
    </xdr:from>
    <xdr:to>
      <xdr:col>3</xdr:col>
      <xdr:colOff>3791046</xdr:colOff>
      <xdr:row>2</xdr:row>
      <xdr:rowOff>123825</xdr:rowOff>
    </xdr:to>
    <xdr:pic>
      <xdr:nvPicPr>
        <xdr:cNvPr id="2" name="Picture 9" descr="jídelní_líste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750" y="114300"/>
          <a:ext cx="3759296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438150</xdr:colOff>
      <xdr:row>62</xdr:row>
      <xdr:rowOff>66675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857750"/>
          <a:ext cx="1114425" cy="982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438150</xdr:colOff>
      <xdr:row>234</xdr:row>
      <xdr:rowOff>66675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100500"/>
          <a:ext cx="1114425" cy="666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</xdr:row>
          <xdr:rowOff>28575</xdr:rowOff>
        </xdr:from>
        <xdr:to>
          <xdr:col>7</xdr:col>
          <xdr:colOff>9525</xdr:colOff>
          <xdr:row>3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do PowerKey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</sheetPr>
  <dimension ref="A1:Q55"/>
  <sheetViews>
    <sheetView showGridLines="0" topLeftCell="A7" zoomScale="90" zoomScaleNormal="90" workbookViewId="0">
      <selection activeCell="F8" sqref="F8:G8"/>
    </sheetView>
  </sheetViews>
  <sheetFormatPr defaultRowHeight="14.25"/>
  <cols>
    <col min="1" max="1" width="11" style="37" customWidth="1"/>
    <col min="2" max="3" width="5.7109375" style="36" customWidth="1"/>
    <col min="4" max="4" width="22.7109375" style="37" customWidth="1"/>
    <col min="5" max="6" width="5.7109375" style="36" customWidth="1"/>
    <col min="7" max="7" width="22.7109375" style="37" customWidth="1"/>
    <col min="8" max="9" width="5.7109375" style="36" customWidth="1"/>
    <col min="10" max="10" width="22.7109375" style="37" customWidth="1"/>
    <col min="11" max="12" width="5.7109375" style="36" customWidth="1"/>
    <col min="13" max="13" width="22.7109375" style="37" customWidth="1"/>
    <col min="14" max="15" width="5.7109375" style="36" customWidth="1"/>
    <col min="16" max="16" width="22.7109375" style="37" customWidth="1"/>
    <col min="17" max="16384" width="9.140625" style="37"/>
  </cols>
  <sheetData>
    <row r="1" spans="2:16" s="35" customFormat="1" ht="15">
      <c r="B1" s="34"/>
      <c r="C1" s="34"/>
      <c r="E1" s="36"/>
      <c r="F1" s="36"/>
      <c r="H1" s="36"/>
      <c r="I1" s="36"/>
      <c r="K1" s="36"/>
      <c r="L1" s="36"/>
      <c r="N1" s="36"/>
      <c r="O1" s="36"/>
    </row>
    <row r="4" spans="2:16" ht="15">
      <c r="H4" s="34"/>
      <c r="I4" s="34"/>
      <c r="J4" s="38"/>
    </row>
    <row r="6" spans="2:16" ht="22.5" customHeight="1"/>
    <row r="7" spans="2:16" ht="22.5" customHeight="1">
      <c r="B7" s="409" t="s">
        <v>246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1"/>
    </row>
    <row r="8" spans="2:16" ht="2.25" customHeight="1">
      <c r="B8" s="39"/>
      <c r="C8" s="92"/>
      <c r="D8" s="93"/>
      <c r="E8" s="92"/>
      <c r="F8" s="92"/>
      <c r="G8" s="93"/>
      <c r="H8" s="92"/>
      <c r="I8" s="92"/>
      <c r="J8" s="93"/>
      <c r="K8" s="92"/>
      <c r="L8" s="92"/>
      <c r="M8" s="93"/>
      <c r="N8" s="92"/>
      <c r="O8" s="92"/>
      <c r="P8" s="327"/>
    </row>
    <row r="9" spans="2:16" s="35" customFormat="1" ht="15">
      <c r="B9" s="450" t="s">
        <v>51</v>
      </c>
      <c r="C9" s="451"/>
      <c r="D9" s="452"/>
      <c r="E9" s="450" t="s">
        <v>6</v>
      </c>
      <c r="F9" s="451"/>
      <c r="G9" s="452"/>
      <c r="H9" s="450" t="s">
        <v>52</v>
      </c>
      <c r="I9" s="451"/>
      <c r="J9" s="452"/>
      <c r="K9" s="450" t="s">
        <v>7</v>
      </c>
      <c r="L9" s="451"/>
      <c r="M9" s="452"/>
      <c r="N9" s="450" t="s">
        <v>8</v>
      </c>
      <c r="O9" s="451"/>
      <c r="P9" s="452"/>
    </row>
    <row r="10" spans="2:16" s="40" customFormat="1" ht="12.75">
      <c r="B10" s="453">
        <v>44928</v>
      </c>
      <c r="C10" s="454"/>
      <c r="D10" s="455"/>
      <c r="E10" s="453">
        <f>B10+1</f>
        <v>44929</v>
      </c>
      <c r="F10" s="454"/>
      <c r="G10" s="455"/>
      <c r="H10" s="453">
        <f t="shared" ref="H10" si="0">E10+1</f>
        <v>44930</v>
      </c>
      <c r="I10" s="454"/>
      <c r="J10" s="455"/>
      <c r="K10" s="453">
        <f t="shared" ref="K10" si="1">H10+1</f>
        <v>44931</v>
      </c>
      <c r="L10" s="454"/>
      <c r="M10" s="455"/>
      <c r="N10" s="453">
        <f t="shared" ref="N10" si="2">K10+1</f>
        <v>44932</v>
      </c>
      <c r="O10" s="454"/>
      <c r="P10" s="455"/>
    </row>
    <row r="11" spans="2:16" s="4" customFormat="1" ht="13.5" customHeight="1">
      <c r="B11" s="447" t="s">
        <v>136</v>
      </c>
      <c r="C11" s="448"/>
      <c r="D11" s="449"/>
      <c r="E11" s="447" t="s">
        <v>136</v>
      </c>
      <c r="F11" s="448"/>
      <c r="G11" s="449"/>
      <c r="H11" s="447" t="s">
        <v>136</v>
      </c>
      <c r="I11" s="448"/>
      <c r="J11" s="449"/>
      <c r="K11" s="447" t="s">
        <v>136</v>
      </c>
      <c r="L11" s="448"/>
      <c r="M11" s="449"/>
      <c r="N11" s="447" t="s">
        <v>136</v>
      </c>
      <c r="O11" s="448"/>
      <c r="P11" s="449"/>
    </row>
    <row r="12" spans="2:16" s="40" customFormat="1" ht="30" customHeight="1">
      <c r="B12" s="328" t="s">
        <v>45</v>
      </c>
      <c r="C12" s="428" t="s">
        <v>137</v>
      </c>
      <c r="D12" s="429"/>
      <c r="E12" s="328" t="s">
        <v>45</v>
      </c>
      <c r="F12" s="428" t="s">
        <v>138</v>
      </c>
      <c r="G12" s="429"/>
      <c r="H12" s="328" t="s">
        <v>45</v>
      </c>
      <c r="I12" s="428" t="s">
        <v>139</v>
      </c>
      <c r="J12" s="429"/>
      <c r="K12" s="328" t="s">
        <v>45</v>
      </c>
      <c r="L12" s="428" t="s">
        <v>140</v>
      </c>
      <c r="M12" s="429"/>
      <c r="N12" s="328" t="s">
        <v>45</v>
      </c>
      <c r="O12" s="460" t="s">
        <v>141</v>
      </c>
      <c r="P12" s="429"/>
    </row>
    <row r="13" spans="2:16" s="40" customFormat="1" ht="12.95" customHeight="1">
      <c r="B13" s="430" t="s">
        <v>48</v>
      </c>
      <c r="C13" s="431"/>
      <c r="D13" s="329">
        <v>9.6999999999999993</v>
      </c>
      <c r="E13" s="430" t="s">
        <v>48</v>
      </c>
      <c r="F13" s="431"/>
      <c r="G13" s="329" t="s">
        <v>111</v>
      </c>
      <c r="H13" s="430" t="s">
        <v>48</v>
      </c>
      <c r="I13" s="431"/>
      <c r="J13" s="329" t="s">
        <v>142</v>
      </c>
      <c r="K13" s="430" t="s">
        <v>48</v>
      </c>
      <c r="L13" s="431"/>
      <c r="M13" s="329" t="s">
        <v>130</v>
      </c>
      <c r="N13" s="430" t="s">
        <v>48</v>
      </c>
      <c r="O13" s="431"/>
      <c r="P13" s="329" t="s">
        <v>130</v>
      </c>
    </row>
    <row r="14" spans="2:16" s="41" customFormat="1" ht="12.95" customHeight="1">
      <c r="B14" s="432" t="s">
        <v>90</v>
      </c>
      <c r="C14" s="433"/>
      <c r="D14" s="330" t="s">
        <v>143</v>
      </c>
      <c r="E14" s="432" t="s">
        <v>90</v>
      </c>
      <c r="F14" s="433"/>
      <c r="G14" s="330" t="s">
        <v>144</v>
      </c>
      <c r="H14" s="432" t="s">
        <v>90</v>
      </c>
      <c r="I14" s="433"/>
      <c r="J14" s="330" t="s">
        <v>145</v>
      </c>
      <c r="K14" s="432" t="s">
        <v>90</v>
      </c>
      <c r="L14" s="433"/>
      <c r="M14" s="330" t="s">
        <v>146</v>
      </c>
      <c r="N14" s="432" t="s">
        <v>90</v>
      </c>
      <c r="O14" s="433"/>
      <c r="P14" s="330" t="s">
        <v>147</v>
      </c>
    </row>
    <row r="15" spans="2:16" s="40" customFormat="1" ht="30" customHeight="1">
      <c r="B15" s="328" t="s">
        <v>46</v>
      </c>
      <c r="C15" s="428" t="s">
        <v>148</v>
      </c>
      <c r="D15" s="429"/>
      <c r="E15" s="328" t="s">
        <v>46</v>
      </c>
      <c r="F15" s="458" t="s">
        <v>149</v>
      </c>
      <c r="G15" s="459"/>
      <c r="H15" s="328" t="s">
        <v>46</v>
      </c>
      <c r="I15" s="458" t="s">
        <v>150</v>
      </c>
      <c r="J15" s="459"/>
      <c r="K15" s="328" t="s">
        <v>46</v>
      </c>
      <c r="L15" s="456" t="s">
        <v>151</v>
      </c>
      <c r="M15" s="457"/>
      <c r="N15" s="328" t="s">
        <v>46</v>
      </c>
      <c r="O15" s="458" t="s">
        <v>152</v>
      </c>
      <c r="P15" s="459"/>
    </row>
    <row r="16" spans="2:16" s="40" customFormat="1" ht="12.95" customHeight="1">
      <c r="B16" s="430" t="s">
        <v>48</v>
      </c>
      <c r="C16" s="431"/>
      <c r="D16" s="329" t="s">
        <v>113</v>
      </c>
      <c r="E16" s="430" t="s">
        <v>48</v>
      </c>
      <c r="F16" s="431"/>
      <c r="G16" s="329" t="s">
        <v>153</v>
      </c>
      <c r="H16" s="430" t="s">
        <v>48</v>
      </c>
      <c r="I16" s="431"/>
      <c r="J16" s="329" t="s">
        <v>154</v>
      </c>
      <c r="K16" s="430" t="s">
        <v>48</v>
      </c>
      <c r="L16" s="431"/>
      <c r="M16" s="329" t="s">
        <v>132</v>
      </c>
      <c r="N16" s="430" t="s">
        <v>48</v>
      </c>
      <c r="O16" s="431"/>
      <c r="P16" s="329" t="s">
        <v>155</v>
      </c>
    </row>
    <row r="17" spans="1:17" s="41" customFormat="1" ht="12.95" customHeight="1">
      <c r="B17" s="432" t="s">
        <v>90</v>
      </c>
      <c r="C17" s="433"/>
      <c r="D17" s="330" t="s">
        <v>156</v>
      </c>
      <c r="E17" s="432" t="s">
        <v>90</v>
      </c>
      <c r="F17" s="433"/>
      <c r="G17" s="330" t="s">
        <v>157</v>
      </c>
      <c r="H17" s="432" t="s">
        <v>90</v>
      </c>
      <c r="I17" s="433"/>
      <c r="J17" s="330" t="s">
        <v>158</v>
      </c>
      <c r="K17" s="432" t="s">
        <v>90</v>
      </c>
      <c r="L17" s="433"/>
      <c r="M17" s="330" t="s">
        <v>159</v>
      </c>
      <c r="N17" s="432" t="s">
        <v>90</v>
      </c>
      <c r="O17" s="433"/>
      <c r="P17" s="330" t="s">
        <v>160</v>
      </c>
    </row>
    <row r="18" spans="1:17" s="4" customFormat="1" ht="15.95" customHeight="1">
      <c r="A18" s="42"/>
      <c r="B18" s="434" t="s">
        <v>161</v>
      </c>
      <c r="C18" s="435"/>
      <c r="D18" s="436"/>
      <c r="E18" s="434" t="s">
        <v>161</v>
      </c>
      <c r="F18" s="435"/>
      <c r="G18" s="436"/>
      <c r="H18" s="434" t="s">
        <v>161</v>
      </c>
      <c r="I18" s="435"/>
      <c r="J18" s="436"/>
      <c r="K18" s="434" t="s">
        <v>161</v>
      </c>
      <c r="L18" s="435"/>
      <c r="M18" s="436"/>
      <c r="N18" s="434" t="s">
        <v>161</v>
      </c>
      <c r="O18" s="435"/>
      <c r="P18" s="436"/>
    </row>
    <row r="19" spans="1:17" s="40" customFormat="1" ht="39.950000000000003" customHeight="1">
      <c r="B19" s="331" t="s">
        <v>45</v>
      </c>
      <c r="C19" s="437" t="s">
        <v>273</v>
      </c>
      <c r="D19" s="438"/>
      <c r="E19" s="331" t="s">
        <v>45</v>
      </c>
      <c r="F19" s="437" t="s">
        <v>162</v>
      </c>
      <c r="G19" s="438"/>
      <c r="H19" s="331" t="s">
        <v>45</v>
      </c>
      <c r="I19" s="437" t="s">
        <v>266</v>
      </c>
      <c r="J19" s="438"/>
      <c r="K19" s="331" t="s">
        <v>45</v>
      </c>
      <c r="L19" s="437" t="s">
        <v>163</v>
      </c>
      <c r="M19" s="438"/>
      <c r="N19" s="331" t="s">
        <v>45</v>
      </c>
      <c r="O19" s="437" t="s">
        <v>255</v>
      </c>
      <c r="P19" s="438"/>
    </row>
    <row r="20" spans="1:17" s="40" customFormat="1" ht="30" customHeight="1">
      <c r="B20" s="332"/>
      <c r="C20" s="439"/>
      <c r="D20" s="440"/>
      <c r="E20" s="332"/>
      <c r="F20" s="439"/>
      <c r="G20" s="440"/>
      <c r="H20" s="332"/>
      <c r="I20" s="439"/>
      <c r="J20" s="440"/>
      <c r="K20" s="332"/>
      <c r="L20" s="439"/>
      <c r="M20" s="440"/>
      <c r="N20" s="332"/>
      <c r="O20" s="439"/>
      <c r="P20" s="440"/>
    </row>
    <row r="21" spans="1:17" s="40" customFormat="1" ht="12.95" customHeight="1">
      <c r="B21" s="443" t="s">
        <v>48</v>
      </c>
      <c r="C21" s="444"/>
      <c r="D21" s="333" t="s">
        <v>268</v>
      </c>
      <c r="E21" s="443" t="s">
        <v>48</v>
      </c>
      <c r="F21" s="444"/>
      <c r="G21" s="333" t="s">
        <v>164</v>
      </c>
      <c r="H21" s="443" t="s">
        <v>48</v>
      </c>
      <c r="I21" s="444"/>
      <c r="J21" s="333" t="s">
        <v>165</v>
      </c>
      <c r="K21" s="443" t="s">
        <v>48</v>
      </c>
      <c r="L21" s="444"/>
      <c r="M21" s="333" t="s">
        <v>166</v>
      </c>
      <c r="N21" s="443" t="s">
        <v>48</v>
      </c>
      <c r="O21" s="444"/>
      <c r="P21" s="333" t="s">
        <v>167</v>
      </c>
    </row>
    <row r="22" spans="1:17" s="41" customFormat="1" ht="12.95" customHeight="1">
      <c r="B22" s="432" t="s">
        <v>90</v>
      </c>
      <c r="C22" s="433"/>
      <c r="D22" s="330" t="s">
        <v>269</v>
      </c>
      <c r="E22" s="432" t="s">
        <v>90</v>
      </c>
      <c r="F22" s="433"/>
      <c r="G22" s="330" t="s">
        <v>133</v>
      </c>
      <c r="H22" s="432" t="s">
        <v>90</v>
      </c>
      <c r="I22" s="433"/>
      <c r="J22" s="330" t="s">
        <v>168</v>
      </c>
      <c r="K22" s="432" t="s">
        <v>90</v>
      </c>
      <c r="L22" s="433"/>
      <c r="M22" s="330" t="s">
        <v>169</v>
      </c>
      <c r="N22" s="432" t="s">
        <v>90</v>
      </c>
      <c r="O22" s="433"/>
      <c r="P22" s="330" t="s">
        <v>170</v>
      </c>
    </row>
    <row r="23" spans="1:17" s="40" customFormat="1" ht="39.950000000000003" customHeight="1">
      <c r="B23" s="331" t="s">
        <v>46</v>
      </c>
      <c r="C23" s="437" t="s">
        <v>172</v>
      </c>
      <c r="D23" s="438"/>
      <c r="E23" s="331" t="s">
        <v>46</v>
      </c>
      <c r="F23" s="441" t="s">
        <v>171</v>
      </c>
      <c r="G23" s="441"/>
      <c r="H23" s="331" t="s">
        <v>46</v>
      </c>
      <c r="I23" s="437" t="s">
        <v>254</v>
      </c>
      <c r="J23" s="438"/>
      <c r="K23" s="334" t="s">
        <v>46</v>
      </c>
      <c r="L23" s="441" t="s">
        <v>173</v>
      </c>
      <c r="M23" s="461"/>
      <c r="N23" s="331" t="s">
        <v>46</v>
      </c>
      <c r="O23" s="437" t="s">
        <v>257</v>
      </c>
      <c r="P23" s="438"/>
    </row>
    <row r="24" spans="1:17" s="40" customFormat="1" ht="30" customHeight="1">
      <c r="B24" s="332"/>
      <c r="C24" s="439"/>
      <c r="D24" s="440"/>
      <c r="E24" s="335"/>
      <c r="F24" s="442"/>
      <c r="G24" s="442"/>
      <c r="H24" s="332"/>
      <c r="I24" s="439"/>
      <c r="J24" s="440"/>
      <c r="K24" s="335"/>
      <c r="L24" s="442"/>
      <c r="M24" s="462"/>
      <c r="N24" s="332"/>
      <c r="O24" s="439"/>
      <c r="P24" s="440"/>
      <c r="Q24" s="91"/>
    </row>
    <row r="25" spans="1:17" s="40" customFormat="1" ht="12.95" customHeight="1">
      <c r="B25" s="443" t="s">
        <v>48</v>
      </c>
      <c r="C25" s="444"/>
      <c r="D25" s="333" t="s">
        <v>176</v>
      </c>
      <c r="E25" s="443" t="s">
        <v>48</v>
      </c>
      <c r="F25" s="444"/>
      <c r="G25" s="333" t="s">
        <v>175</v>
      </c>
      <c r="H25" s="443" t="s">
        <v>48</v>
      </c>
      <c r="I25" s="444"/>
      <c r="J25" s="333" t="s">
        <v>253</v>
      </c>
      <c r="K25" s="445" t="s">
        <v>48</v>
      </c>
      <c r="L25" s="446"/>
      <c r="M25" s="336" t="s">
        <v>177</v>
      </c>
      <c r="N25" s="443" t="s">
        <v>48</v>
      </c>
      <c r="O25" s="444"/>
      <c r="P25" s="333" t="s">
        <v>256</v>
      </c>
    </row>
    <row r="26" spans="1:17" s="41" customFormat="1" ht="12.95" customHeight="1">
      <c r="B26" s="432" t="s">
        <v>90</v>
      </c>
      <c r="C26" s="433"/>
      <c r="D26" s="330" t="s">
        <v>180</v>
      </c>
      <c r="E26" s="432" t="s">
        <v>90</v>
      </c>
      <c r="F26" s="433"/>
      <c r="G26" s="330" t="s">
        <v>179</v>
      </c>
      <c r="H26" s="432" t="s">
        <v>90</v>
      </c>
      <c r="I26" s="433"/>
      <c r="J26" s="330" t="s">
        <v>252</v>
      </c>
      <c r="K26" s="432" t="s">
        <v>90</v>
      </c>
      <c r="L26" s="433"/>
      <c r="M26" s="330" t="s">
        <v>181</v>
      </c>
      <c r="N26" s="432" t="s">
        <v>90</v>
      </c>
      <c r="O26" s="433"/>
      <c r="P26" s="330" t="s">
        <v>178</v>
      </c>
    </row>
    <row r="27" spans="1:17" s="40" customFormat="1" ht="39.950000000000003" customHeight="1">
      <c r="B27" s="331" t="s">
        <v>47</v>
      </c>
      <c r="C27" s="437" t="s">
        <v>182</v>
      </c>
      <c r="D27" s="438"/>
      <c r="E27" s="331" t="s">
        <v>47</v>
      </c>
      <c r="F27" s="437" t="s">
        <v>251</v>
      </c>
      <c r="G27" s="438"/>
      <c r="H27" s="331" t="s">
        <v>47</v>
      </c>
      <c r="I27" s="437" t="s">
        <v>183</v>
      </c>
      <c r="J27" s="438"/>
      <c r="K27" s="331" t="s">
        <v>47</v>
      </c>
      <c r="L27" s="437" t="s">
        <v>184</v>
      </c>
      <c r="M27" s="438"/>
      <c r="N27" s="331" t="s">
        <v>47</v>
      </c>
      <c r="O27" s="437" t="s">
        <v>248</v>
      </c>
      <c r="P27" s="438"/>
    </row>
    <row r="28" spans="1:17" s="40" customFormat="1" ht="30" customHeight="1">
      <c r="B28" s="332"/>
      <c r="C28" s="439"/>
      <c r="D28" s="440"/>
      <c r="E28" s="332"/>
      <c r="F28" s="439"/>
      <c r="G28" s="440"/>
      <c r="H28" s="332"/>
      <c r="I28" s="439"/>
      <c r="J28" s="440"/>
      <c r="K28" s="332"/>
      <c r="L28" s="439"/>
      <c r="M28" s="440"/>
      <c r="N28" s="332"/>
      <c r="O28" s="439"/>
      <c r="P28" s="440"/>
    </row>
    <row r="29" spans="1:17" s="40" customFormat="1" ht="12.95" customHeight="1">
      <c r="B29" s="443" t="s">
        <v>48</v>
      </c>
      <c r="C29" s="444"/>
      <c r="D29" s="333" t="s">
        <v>115</v>
      </c>
      <c r="E29" s="443" t="s">
        <v>48</v>
      </c>
      <c r="F29" s="444"/>
      <c r="G29" s="333" t="s">
        <v>185</v>
      </c>
      <c r="H29" s="443" t="s">
        <v>48</v>
      </c>
      <c r="I29" s="444"/>
      <c r="J29" s="333" t="s">
        <v>186</v>
      </c>
      <c r="K29" s="443" t="s">
        <v>48</v>
      </c>
      <c r="L29" s="444"/>
      <c r="M29" s="337" t="s">
        <v>187</v>
      </c>
      <c r="N29" s="443" t="s">
        <v>48</v>
      </c>
      <c r="O29" s="444"/>
      <c r="P29" s="333" t="s">
        <v>188</v>
      </c>
    </row>
    <row r="30" spans="1:17" s="41" customFormat="1" ht="12.95" customHeight="1">
      <c r="B30" s="432" t="s">
        <v>90</v>
      </c>
      <c r="C30" s="433"/>
      <c r="D30" s="330" t="s">
        <v>189</v>
      </c>
      <c r="E30" s="432" t="s">
        <v>90</v>
      </c>
      <c r="F30" s="433"/>
      <c r="G30" s="330" t="s">
        <v>190</v>
      </c>
      <c r="H30" s="432" t="s">
        <v>90</v>
      </c>
      <c r="I30" s="433"/>
      <c r="J30" s="330" t="s">
        <v>270</v>
      </c>
      <c r="K30" s="432" t="s">
        <v>90</v>
      </c>
      <c r="L30" s="433"/>
      <c r="M30" s="330" t="s">
        <v>191</v>
      </c>
      <c r="N30" s="432" t="s">
        <v>90</v>
      </c>
      <c r="O30" s="433"/>
      <c r="P30" s="330" t="s">
        <v>192</v>
      </c>
    </row>
    <row r="31" spans="1:17" s="40" customFormat="1" ht="15.95" customHeight="1">
      <c r="B31" s="434" t="s">
        <v>247</v>
      </c>
      <c r="C31" s="435"/>
      <c r="D31" s="436"/>
      <c r="E31" s="434" t="s">
        <v>247</v>
      </c>
      <c r="F31" s="435"/>
      <c r="G31" s="436"/>
      <c r="H31" s="434" t="s">
        <v>247</v>
      </c>
      <c r="I31" s="435"/>
      <c r="J31" s="436"/>
      <c r="K31" s="434" t="s">
        <v>247</v>
      </c>
      <c r="L31" s="435"/>
      <c r="M31" s="436"/>
      <c r="N31" s="434" t="s">
        <v>247</v>
      </c>
      <c r="O31" s="435"/>
      <c r="P31" s="436"/>
    </row>
    <row r="32" spans="1:17" s="40" customFormat="1" ht="39.950000000000003" customHeight="1">
      <c r="B32" s="331" t="s">
        <v>69</v>
      </c>
      <c r="C32" s="437" t="s">
        <v>194</v>
      </c>
      <c r="D32" s="438"/>
      <c r="E32" s="331" t="s">
        <v>69</v>
      </c>
      <c r="F32" s="437" t="s">
        <v>193</v>
      </c>
      <c r="G32" s="438"/>
      <c r="H32" s="331" t="s">
        <v>69</v>
      </c>
      <c r="I32" s="437" t="s">
        <v>195</v>
      </c>
      <c r="J32" s="438"/>
      <c r="K32" s="331" t="s">
        <v>69</v>
      </c>
      <c r="L32" s="437" t="s">
        <v>196</v>
      </c>
      <c r="M32" s="438"/>
      <c r="N32" s="331" t="s">
        <v>69</v>
      </c>
      <c r="O32" s="437" t="s">
        <v>197</v>
      </c>
      <c r="P32" s="438"/>
    </row>
    <row r="33" spans="2:16" s="40" customFormat="1" ht="30" customHeight="1">
      <c r="B33" s="332"/>
      <c r="C33" s="439"/>
      <c r="D33" s="440"/>
      <c r="E33" s="332"/>
      <c r="F33" s="439"/>
      <c r="G33" s="440"/>
      <c r="H33" s="332"/>
      <c r="I33" s="439"/>
      <c r="J33" s="440"/>
      <c r="K33" s="332"/>
      <c r="L33" s="439"/>
      <c r="M33" s="440"/>
      <c r="N33" s="332"/>
      <c r="O33" s="439"/>
      <c r="P33" s="440"/>
    </row>
    <row r="34" spans="2:16" s="41" customFormat="1" ht="12.95" customHeight="1">
      <c r="B34" s="443" t="s">
        <v>48</v>
      </c>
      <c r="C34" s="444"/>
      <c r="D34" s="333" t="s">
        <v>199</v>
      </c>
      <c r="E34" s="443" t="s">
        <v>48</v>
      </c>
      <c r="F34" s="444"/>
      <c r="G34" s="333" t="s">
        <v>198</v>
      </c>
      <c r="H34" s="443" t="s">
        <v>48</v>
      </c>
      <c r="I34" s="444"/>
      <c r="J34" s="333" t="s">
        <v>200</v>
      </c>
      <c r="K34" s="443" t="s">
        <v>48</v>
      </c>
      <c r="L34" s="444"/>
      <c r="M34" s="333" t="s">
        <v>201</v>
      </c>
      <c r="N34" s="443" t="s">
        <v>48</v>
      </c>
      <c r="O34" s="444"/>
      <c r="P34" s="333" t="s">
        <v>202</v>
      </c>
    </row>
    <row r="35" spans="2:16" s="40" customFormat="1" ht="12.95" customHeight="1">
      <c r="B35" s="432" t="s">
        <v>90</v>
      </c>
      <c r="C35" s="433"/>
      <c r="D35" s="330"/>
      <c r="E35" s="432" t="s">
        <v>90</v>
      </c>
      <c r="F35" s="433"/>
      <c r="G35" s="330"/>
      <c r="H35" s="432" t="s">
        <v>90</v>
      </c>
      <c r="I35" s="433"/>
      <c r="J35" s="330"/>
      <c r="K35" s="432" t="s">
        <v>90</v>
      </c>
      <c r="L35" s="433"/>
      <c r="M35" s="330"/>
      <c r="N35" s="432" t="s">
        <v>90</v>
      </c>
      <c r="O35" s="433"/>
      <c r="P35" s="330"/>
    </row>
    <row r="36" spans="2:16" s="40" customFormat="1" ht="12.95" customHeight="1">
      <c r="B36" s="92"/>
      <c r="C36" s="92"/>
      <c r="D36" s="93"/>
      <c r="E36" s="92"/>
      <c r="F36" s="92"/>
      <c r="G36" s="93"/>
      <c r="H36" s="92"/>
      <c r="I36" s="92"/>
      <c r="J36" s="93"/>
      <c r="K36" s="92"/>
      <c r="L36" s="92"/>
      <c r="M36" s="93"/>
      <c r="N36" s="92"/>
      <c r="O36" s="92"/>
      <c r="P36" s="93"/>
    </row>
    <row r="37" spans="2:16" s="213" customFormat="1" ht="30.75" customHeight="1">
      <c r="B37" s="92"/>
      <c r="C37" s="418" t="s">
        <v>92</v>
      </c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</row>
    <row r="38" spans="2:16" s="213" customFormat="1" ht="15.75">
      <c r="B38" s="419"/>
      <c r="C38" s="420"/>
      <c r="D38" s="421"/>
      <c r="E38" s="419"/>
      <c r="F38" s="420"/>
      <c r="G38" s="421"/>
      <c r="H38" s="419"/>
      <c r="I38" s="420"/>
      <c r="J38" s="421"/>
      <c r="K38" s="419"/>
      <c r="L38" s="420"/>
      <c r="M38" s="421"/>
      <c r="N38" s="419"/>
      <c r="O38" s="420"/>
      <c r="P38" s="421"/>
    </row>
    <row r="39" spans="2:16" s="213" customFormat="1" ht="21.95" customHeight="1">
      <c r="B39" s="338"/>
      <c r="C39" s="412" t="str">
        <f>'JL ŠKOLKA'!B8</f>
        <v>Chléb s ochuceným pomazánkovým máslem a pažitkou</v>
      </c>
      <c r="D39" s="413"/>
      <c r="E39" s="338"/>
      <c r="F39" s="412" t="str">
        <f>'JL ŠKOLKA'!D8</f>
        <v>Šlehaný tvaroh s ovocem</v>
      </c>
      <c r="G39" s="413"/>
      <c r="H39" s="338"/>
      <c r="I39" s="412" t="str">
        <f>'JL ŠKOLKA'!F8</f>
        <v>Vícezrnná bageta se sýrovo-smetanovou pomazánkou</v>
      </c>
      <c r="J39" s="413"/>
      <c r="K39" s="338"/>
      <c r="L39" s="412" t="str">
        <f>'JL ŠKOLKA'!H8</f>
        <v>Houska s máslem a ovocnou pomazánkou (džem)</v>
      </c>
      <c r="M39" s="413"/>
      <c r="N39" s="338"/>
      <c r="O39" s="422" t="str">
        <f>'JL ŠKOLKA'!J8</f>
        <v>Rybičková pomazánka, chléb</v>
      </c>
      <c r="P39" s="413"/>
    </row>
    <row r="40" spans="2:16" s="213" customFormat="1" ht="21.95" customHeight="1">
      <c r="B40" s="214"/>
      <c r="C40" s="414"/>
      <c r="D40" s="415"/>
      <c r="E40" s="214"/>
      <c r="F40" s="414"/>
      <c r="G40" s="415"/>
      <c r="H40" s="214"/>
      <c r="I40" s="414"/>
      <c r="J40" s="415"/>
      <c r="K40" s="214"/>
      <c r="L40" s="414"/>
      <c r="M40" s="415"/>
      <c r="N40" s="214"/>
      <c r="O40" s="414"/>
      <c r="P40" s="415"/>
    </row>
    <row r="41" spans="2:16" s="213" customFormat="1" ht="15">
      <c r="B41" s="423"/>
      <c r="C41" s="424"/>
      <c r="D41" s="215"/>
      <c r="E41" s="423"/>
      <c r="F41" s="424"/>
      <c r="G41" s="215"/>
      <c r="H41" s="423"/>
      <c r="I41" s="424"/>
      <c r="J41" s="215"/>
      <c r="K41" s="423"/>
      <c r="L41" s="424"/>
      <c r="M41" s="215"/>
      <c r="N41" s="423"/>
      <c r="O41" s="424"/>
      <c r="P41" s="215"/>
    </row>
    <row r="42" spans="2:16" s="213" customFormat="1" ht="15">
      <c r="B42" s="416"/>
      <c r="C42" s="417"/>
      <c r="D42" s="216"/>
      <c r="E42" s="416"/>
      <c r="F42" s="417"/>
      <c r="G42" s="216"/>
      <c r="H42" s="416"/>
      <c r="I42" s="417"/>
      <c r="J42" s="216"/>
      <c r="K42" s="416"/>
      <c r="L42" s="417"/>
      <c r="M42" s="216"/>
      <c r="N42" s="416"/>
      <c r="O42" s="417"/>
      <c r="P42" s="216"/>
    </row>
    <row r="43" spans="2:16" s="213" customFormat="1" ht="15"/>
    <row r="44" spans="2:16" s="213" customFormat="1" ht="15.75">
      <c r="B44" s="425"/>
      <c r="C44" s="426"/>
      <c r="D44" s="427"/>
      <c r="E44" s="425"/>
      <c r="F44" s="426"/>
      <c r="G44" s="427"/>
      <c r="H44" s="425"/>
      <c r="I44" s="426"/>
      <c r="J44" s="427"/>
      <c r="K44" s="425"/>
      <c r="L44" s="426"/>
      <c r="M44" s="427"/>
      <c r="N44" s="425"/>
      <c r="O44" s="426"/>
      <c r="P44" s="427"/>
    </row>
    <row r="45" spans="2:16" s="213" customFormat="1" ht="21.95" customHeight="1">
      <c r="B45" s="338"/>
      <c r="C45" s="412" t="str">
        <f>'JL ŠKOLKA'!B20</f>
        <v>Tuňáková pomazánka s rohlíkem, zelenina</v>
      </c>
      <c r="D45" s="413"/>
      <c r="E45" s="338"/>
      <c r="F45" s="412" t="str">
        <f>'JL ŠKOLKA'!D20</f>
        <v>Obložený chléb se šunkou, zelenina</v>
      </c>
      <c r="G45" s="413"/>
      <c r="H45" s="338"/>
      <c r="I45" s="412" t="str">
        <f>'JL ŠKOLKA'!F20</f>
        <v>Rohlík s tvarohovo-vajíčkovou pomazánkou a ředkvičkami</v>
      </c>
      <c r="J45" s="413"/>
      <c r="K45" s="338"/>
      <c r="L45" s="412" t="str">
        <f>'JL ŠKOLKA'!H20</f>
        <v>Tmavý toastový chléb se salámovou pomazánkou, zelenina</v>
      </c>
      <c r="M45" s="413"/>
      <c r="N45" s="338"/>
      <c r="O45" s="412" t="str">
        <f>'JL ŠKOLKA'!J20</f>
        <v>Pudinkový dezert, piškoty, ovoce</v>
      </c>
      <c r="P45" s="413"/>
    </row>
    <row r="46" spans="2:16" s="213" customFormat="1" ht="21.95" customHeight="1">
      <c r="B46" s="214"/>
      <c r="C46" s="414"/>
      <c r="D46" s="415"/>
      <c r="E46" s="214"/>
      <c r="F46" s="414"/>
      <c r="G46" s="415"/>
      <c r="H46" s="214"/>
      <c r="I46" s="414"/>
      <c r="J46" s="415"/>
      <c r="K46" s="214"/>
      <c r="L46" s="414"/>
      <c r="M46" s="415"/>
      <c r="N46" s="214"/>
      <c r="O46" s="414"/>
      <c r="P46" s="415"/>
    </row>
    <row r="47" spans="2:16" s="213" customFormat="1" ht="15">
      <c r="B47" s="423"/>
      <c r="C47" s="424"/>
      <c r="D47" s="215"/>
      <c r="E47" s="423"/>
      <c r="F47" s="424"/>
      <c r="G47" s="215"/>
      <c r="H47" s="423"/>
      <c r="I47" s="424"/>
      <c r="J47" s="215"/>
      <c r="K47" s="423"/>
      <c r="L47" s="424"/>
      <c r="M47" s="215"/>
      <c r="N47" s="423"/>
      <c r="O47" s="424"/>
      <c r="P47" s="215"/>
    </row>
    <row r="48" spans="2:16" s="213" customFormat="1" ht="15">
      <c r="B48" s="416"/>
      <c r="C48" s="417"/>
      <c r="D48" s="216"/>
      <c r="E48" s="416"/>
      <c r="F48" s="417"/>
      <c r="G48" s="216"/>
      <c r="H48" s="416"/>
      <c r="I48" s="417"/>
      <c r="J48" s="216"/>
      <c r="K48" s="416"/>
      <c r="L48" s="417"/>
      <c r="M48" s="216"/>
      <c r="N48" s="416"/>
      <c r="O48" s="417"/>
      <c r="P48" s="216"/>
    </row>
    <row r="51" spans="1:16" s="93" customFormat="1" ht="15">
      <c r="A51" s="307" t="s">
        <v>231</v>
      </c>
      <c r="B51" s="395" t="s">
        <v>222</v>
      </c>
      <c r="C51" s="396"/>
      <c r="D51" s="397"/>
      <c r="E51" s="395" t="s">
        <v>222</v>
      </c>
      <c r="F51" s="396"/>
      <c r="G51" s="397"/>
      <c r="H51" s="395" t="s">
        <v>222</v>
      </c>
      <c r="I51" s="396"/>
      <c r="J51" s="397"/>
      <c r="K51" s="395" t="s">
        <v>222</v>
      </c>
      <c r="L51" s="396"/>
      <c r="M51" s="397"/>
      <c r="N51" s="395" t="s">
        <v>222</v>
      </c>
      <c r="O51" s="396"/>
      <c r="P51" s="397"/>
    </row>
    <row r="52" spans="1:16" s="93" customFormat="1" ht="14.25" customHeight="1">
      <c r="B52" s="340"/>
      <c r="C52" s="398" t="s">
        <v>223</v>
      </c>
      <c r="D52" s="399"/>
      <c r="E52" s="340"/>
      <c r="F52" s="402" t="s">
        <v>224</v>
      </c>
      <c r="G52" s="399"/>
      <c r="H52" s="340"/>
      <c r="I52" s="402" t="s">
        <v>225</v>
      </c>
      <c r="J52" s="399"/>
      <c r="K52" s="340"/>
      <c r="L52" s="402" t="s">
        <v>226</v>
      </c>
      <c r="M52" s="403"/>
      <c r="N52" s="341"/>
      <c r="O52" s="405" t="s">
        <v>227</v>
      </c>
      <c r="P52" s="406"/>
    </row>
    <row r="53" spans="1:16" s="93" customFormat="1">
      <c r="B53" s="308"/>
      <c r="C53" s="400"/>
      <c r="D53" s="401"/>
      <c r="E53" s="308"/>
      <c r="F53" s="400"/>
      <c r="G53" s="401"/>
      <c r="H53" s="308"/>
      <c r="I53" s="400"/>
      <c r="J53" s="401"/>
      <c r="K53" s="308"/>
      <c r="L53" s="400"/>
      <c r="M53" s="404"/>
      <c r="N53" s="309"/>
      <c r="O53" s="407"/>
      <c r="P53" s="408"/>
    </row>
    <row r="54" spans="1:16" s="93" customFormat="1">
      <c r="B54" s="388" t="s">
        <v>48</v>
      </c>
      <c r="C54" s="389"/>
      <c r="D54" s="342" t="s">
        <v>228</v>
      </c>
      <c r="E54" s="388" t="s">
        <v>48</v>
      </c>
      <c r="F54" s="389"/>
      <c r="G54" s="371">
        <v>9.6</v>
      </c>
      <c r="H54" s="388" t="s">
        <v>48</v>
      </c>
      <c r="I54" s="389"/>
      <c r="J54" s="342" t="s">
        <v>229</v>
      </c>
      <c r="K54" s="388" t="s">
        <v>48</v>
      </c>
      <c r="L54" s="389"/>
      <c r="M54" s="342">
        <v>7.9</v>
      </c>
      <c r="N54" s="388" t="s">
        <v>48</v>
      </c>
      <c r="O54" s="389"/>
      <c r="P54" s="342" t="s">
        <v>230</v>
      </c>
    </row>
    <row r="55" spans="1:16" s="93" customFormat="1">
      <c r="B55" s="390"/>
      <c r="C55" s="391"/>
      <c r="D55" s="310"/>
      <c r="E55" s="392"/>
      <c r="F55" s="391"/>
      <c r="G55" s="310"/>
      <c r="H55" s="392"/>
      <c r="I55" s="391"/>
      <c r="J55" s="310"/>
      <c r="K55" s="392"/>
      <c r="L55" s="391"/>
      <c r="M55" s="310"/>
      <c r="N55" s="393"/>
      <c r="O55" s="394"/>
      <c r="P55" s="311"/>
    </row>
  </sheetData>
  <sheetProtection selectLockedCells="1" selectUnlockedCells="1"/>
  <mergeCells count="177">
    <mergeCell ref="N34:O34"/>
    <mergeCell ref="O23:P24"/>
    <mergeCell ref="L23:M24"/>
    <mergeCell ref="E25:F25"/>
    <mergeCell ref="K22:L22"/>
    <mergeCell ref="I19:J20"/>
    <mergeCell ref="H21:I21"/>
    <mergeCell ref="N22:O22"/>
    <mergeCell ref="E22:F22"/>
    <mergeCell ref="E21:F21"/>
    <mergeCell ref="N25:O25"/>
    <mergeCell ref="L32:M33"/>
    <mergeCell ref="K34:L34"/>
    <mergeCell ref="H18:J18"/>
    <mergeCell ref="K18:M18"/>
    <mergeCell ref="E16:F16"/>
    <mergeCell ref="K16:L16"/>
    <mergeCell ref="E17:F17"/>
    <mergeCell ref="H17:I17"/>
    <mergeCell ref="O15:P15"/>
    <mergeCell ref="N16:O16"/>
    <mergeCell ref="N31:P31"/>
    <mergeCell ref="N26:O26"/>
    <mergeCell ref="K30:L30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H25:I25"/>
    <mergeCell ref="H26:I26"/>
    <mergeCell ref="H14:I14"/>
    <mergeCell ref="I15:J15"/>
    <mergeCell ref="K17:L17"/>
    <mergeCell ref="E14:F14"/>
    <mergeCell ref="N11:P11"/>
    <mergeCell ref="F12:G12"/>
    <mergeCell ref="I12:J12"/>
    <mergeCell ref="E11:G11"/>
    <mergeCell ref="O12:P12"/>
    <mergeCell ref="N13:O13"/>
    <mergeCell ref="N14:O14"/>
    <mergeCell ref="H16:I16"/>
    <mergeCell ref="E13:F13"/>
    <mergeCell ref="K13:L13"/>
    <mergeCell ref="H13:I13"/>
    <mergeCell ref="N35:O35"/>
    <mergeCell ref="O32:P33"/>
    <mergeCell ref="F32:G33"/>
    <mergeCell ref="N17:O17"/>
    <mergeCell ref="H11:J11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L15:M15"/>
    <mergeCell ref="N18:P18"/>
    <mergeCell ref="F15:G15"/>
    <mergeCell ref="O19:P20"/>
    <mergeCell ref="N21:O21"/>
    <mergeCell ref="B34:C34"/>
    <mergeCell ref="E35:F35"/>
    <mergeCell ref="H35:I35"/>
    <mergeCell ref="B35:C35"/>
    <mergeCell ref="F19:G20"/>
    <mergeCell ref="L19:M20"/>
    <mergeCell ref="K21:L21"/>
    <mergeCell ref="C32:D33"/>
    <mergeCell ref="B30:C30"/>
    <mergeCell ref="B31:D31"/>
    <mergeCell ref="E34:F34"/>
    <mergeCell ref="K35:L35"/>
    <mergeCell ref="H22:I22"/>
    <mergeCell ref="K31:M31"/>
    <mergeCell ref="E31:G31"/>
    <mergeCell ref="H31:J31"/>
    <mergeCell ref="I23:J24"/>
    <mergeCell ref="C27:D28"/>
    <mergeCell ref="B29:C29"/>
    <mergeCell ref="I32:J33"/>
    <mergeCell ref="H34:I34"/>
    <mergeCell ref="K25:L25"/>
    <mergeCell ref="K26:L26"/>
    <mergeCell ref="C12:D12"/>
    <mergeCell ref="B13:C13"/>
    <mergeCell ref="B14:C14"/>
    <mergeCell ref="C15:D15"/>
    <mergeCell ref="B16:C16"/>
    <mergeCell ref="B17:C17"/>
    <mergeCell ref="B18:D18"/>
    <mergeCell ref="C19:D20"/>
    <mergeCell ref="E26:F26"/>
    <mergeCell ref="F23:G24"/>
    <mergeCell ref="B21:C21"/>
    <mergeCell ref="B22:C22"/>
    <mergeCell ref="C23:D24"/>
    <mergeCell ref="B25:C25"/>
    <mergeCell ref="B26:C26"/>
    <mergeCell ref="E18:G18"/>
    <mergeCell ref="E42:F42"/>
    <mergeCell ref="H42:I42"/>
    <mergeCell ref="N42:O42"/>
    <mergeCell ref="B41:C41"/>
    <mergeCell ref="E41:F41"/>
    <mergeCell ref="H41:I41"/>
    <mergeCell ref="K41:L41"/>
    <mergeCell ref="N41:O41"/>
    <mergeCell ref="B47:C47"/>
    <mergeCell ref="E47:F47"/>
    <mergeCell ref="H47:I47"/>
    <mergeCell ref="K47:L47"/>
    <mergeCell ref="N47:O47"/>
    <mergeCell ref="B44:D44"/>
    <mergeCell ref="E44:G44"/>
    <mergeCell ref="H44:J44"/>
    <mergeCell ref="K44:M44"/>
    <mergeCell ref="N44:P44"/>
    <mergeCell ref="B7:P7"/>
    <mergeCell ref="C45:D46"/>
    <mergeCell ref="F45:G46"/>
    <mergeCell ref="I45:J46"/>
    <mergeCell ref="L45:M46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</mergeCells>
  <phoneticPr fontId="16" type="noConversion"/>
  <printOptions horizontalCentered="1" verticalCentered="1"/>
  <pageMargins left="0" right="0" top="1.0826771653543308" bottom="0" header="0" footer="0"/>
  <pageSetup paperSize="9" scale="73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4"/>
      <c r="C1" s="44"/>
      <c r="D1" s="44"/>
      <c r="E1" s="44"/>
      <c r="F1" s="44"/>
      <c r="G1" s="45"/>
      <c r="H1" s="6" t="s">
        <v>11</v>
      </c>
      <c r="I1" s="46">
        <f>JL!B10</f>
        <v>44928</v>
      </c>
      <c r="J1" s="44"/>
      <c r="K1" s="44"/>
      <c r="L1" s="44"/>
      <c r="M1" s="47"/>
    </row>
    <row r="2" spans="1:13" ht="16.5" customHeight="1">
      <c r="A2" s="94" t="s">
        <v>12</v>
      </c>
      <c r="B2" s="8"/>
      <c r="C2" s="9"/>
      <c r="D2" s="95" t="s">
        <v>13</v>
      </c>
      <c r="E2" s="8"/>
      <c r="F2" s="8"/>
      <c r="G2" s="8"/>
      <c r="H2" s="94" t="s">
        <v>14</v>
      </c>
      <c r="I2" s="10" t="s">
        <v>70</v>
      </c>
      <c r="J2" s="8"/>
      <c r="K2" s="8"/>
      <c r="L2" s="8"/>
      <c r="M2" s="9"/>
    </row>
    <row r="3" spans="1:13" ht="16.5" customHeight="1">
      <c r="A3" s="48" t="s">
        <v>15</v>
      </c>
      <c r="B3" s="49"/>
      <c r="C3" s="9"/>
      <c r="D3" s="62" t="s">
        <v>88</v>
      </c>
      <c r="E3" s="49"/>
      <c r="F3" s="49"/>
      <c r="G3" s="49"/>
      <c r="H3" s="48" t="s">
        <v>14</v>
      </c>
      <c r="I3" s="96">
        <v>731438138</v>
      </c>
      <c r="J3" s="49"/>
      <c r="K3" s="49"/>
      <c r="L3" s="49"/>
      <c r="M3" s="50"/>
    </row>
    <row r="4" spans="1:13" ht="12.95" customHeight="1">
      <c r="A4" s="51"/>
      <c r="B4" s="97"/>
      <c r="C4" s="51"/>
      <c r="D4" s="98"/>
      <c r="E4" s="97"/>
      <c r="F4" s="11"/>
      <c r="G4" s="97"/>
      <c r="H4" s="97"/>
      <c r="I4" s="97"/>
      <c r="J4" s="97"/>
      <c r="K4" s="98"/>
      <c r="L4" s="51"/>
      <c r="M4" s="98"/>
    </row>
    <row r="5" spans="1:13" ht="18" customHeight="1">
      <c r="A5" s="12"/>
      <c r="B5" s="44"/>
      <c r="C5" s="13" t="s">
        <v>16</v>
      </c>
      <c r="D5" s="47"/>
      <c r="E5" s="52" t="s">
        <v>17</v>
      </c>
      <c r="F5" s="14" t="s">
        <v>18</v>
      </c>
      <c r="G5" s="44" t="s">
        <v>19</v>
      </c>
      <c r="H5" s="44"/>
      <c r="I5" s="15" t="s">
        <v>20</v>
      </c>
      <c r="J5" s="15" t="s">
        <v>21</v>
      </c>
      <c r="K5" s="47"/>
      <c r="L5" s="95" t="s">
        <v>22</v>
      </c>
      <c r="M5" s="9"/>
    </row>
    <row r="6" spans="1:13" ht="15.75" customHeight="1">
      <c r="A6" s="53"/>
      <c r="B6" s="97"/>
      <c r="C6" s="51"/>
      <c r="D6" s="98"/>
      <c r="E6" s="99" t="s">
        <v>23</v>
      </c>
      <c r="F6" s="11"/>
      <c r="G6" s="16" t="s">
        <v>24</v>
      </c>
      <c r="H6" s="52" t="s">
        <v>5</v>
      </c>
      <c r="I6" s="15" t="s">
        <v>25</v>
      </c>
      <c r="J6" s="17" t="s">
        <v>26</v>
      </c>
      <c r="K6" s="98"/>
      <c r="L6" s="99" t="s">
        <v>27</v>
      </c>
      <c r="M6" s="18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5"/>
      <c r="J7" s="15"/>
      <c r="K7" s="56"/>
      <c r="L7" s="58" t="s">
        <v>29</v>
      </c>
      <c r="M7" s="59" t="s">
        <v>30</v>
      </c>
    </row>
    <row r="8" spans="1:13">
      <c r="A8" s="100">
        <v>1</v>
      </c>
      <c r="B8" s="19"/>
      <c r="C8" s="100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93" t="s">
        <v>59</v>
      </c>
      <c r="B9" s="194"/>
      <c r="C9" s="95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7"/>
      <c r="L9" s="103"/>
      <c r="M9" s="98"/>
    </row>
    <row r="10" spans="1:13" ht="18.95" customHeight="1">
      <c r="A10" s="193" t="s">
        <v>60</v>
      </c>
      <c r="B10" s="194"/>
      <c r="C10" s="95" t="str">
        <f>JL!C15</f>
        <v>Zeleninový krém</v>
      </c>
      <c r="D10" s="9"/>
      <c r="E10" s="99" t="s">
        <v>31</v>
      </c>
      <c r="F10" s="21"/>
      <c r="G10" s="104"/>
      <c r="H10" s="23"/>
      <c r="I10" s="25"/>
      <c r="J10" s="24"/>
      <c r="K10" s="8"/>
      <c r="L10" s="103"/>
      <c r="M10" s="9"/>
    </row>
    <row r="11" spans="1:13" ht="18.95" customHeight="1">
      <c r="A11" s="193" t="s">
        <v>84</v>
      </c>
      <c r="B11" s="195"/>
      <c r="C11" s="106" t="str">
        <f>JL!C19</f>
        <v>Pečená krkovička na majoránce se slaninou a cibulí, vařené brambory</v>
      </c>
      <c r="D11" s="9"/>
      <c r="E11" s="19" t="s">
        <v>31</v>
      </c>
      <c r="F11" s="21"/>
      <c r="G11" s="26"/>
      <c r="H11" s="107"/>
      <c r="I11" s="25"/>
      <c r="J11" s="24"/>
      <c r="K11" s="97"/>
      <c r="L11" s="108"/>
      <c r="M11" s="98"/>
    </row>
    <row r="12" spans="1:13" ht="18.95" customHeight="1">
      <c r="A12" s="193" t="s">
        <v>86</v>
      </c>
      <c r="B12" s="196"/>
      <c r="C12" s="106" t="str">
        <f>JL!C23</f>
        <v>Drůbeží játra v pikantní omáčce s rajčaty a paprikami, dušená rýže (játra, cibule, zelenina, chilli, česnek, protlak, mouka, sůl, pepř)</v>
      </c>
      <c r="D12" s="9"/>
      <c r="E12" s="99" t="s">
        <v>31</v>
      </c>
      <c r="F12" s="21"/>
      <c r="G12" s="26"/>
      <c r="H12" s="23"/>
      <c r="I12" s="25"/>
      <c r="J12" s="24"/>
      <c r="K12" s="8"/>
      <c r="L12" s="103"/>
      <c r="M12" s="9"/>
    </row>
    <row r="13" spans="1:13" ht="18.95" customHeight="1">
      <c r="A13" s="193" t="s">
        <v>85</v>
      </c>
      <c r="B13" s="196"/>
      <c r="C13" s="106" t="str">
        <f>JL!C27</f>
        <v>Špecle se sýrem - Käsespätzle (bramborové těstoviny "špecle", smažená cibulka, sůl, směs strouhaných sůrů, pažitka)</v>
      </c>
      <c r="D13" s="9"/>
      <c r="E13" s="19" t="s">
        <v>31</v>
      </c>
      <c r="F13" s="21"/>
      <c r="G13" s="26"/>
      <c r="H13" s="23"/>
      <c r="I13" s="27"/>
      <c r="J13" s="24"/>
      <c r="K13" s="8"/>
      <c r="L13" s="103"/>
      <c r="M13" s="9"/>
    </row>
    <row r="14" spans="1:13" ht="18.95" customHeight="1">
      <c r="A14" s="193" t="s">
        <v>87</v>
      </c>
      <c r="B14" s="197"/>
      <c r="C14" s="106" t="str">
        <f>JL!C32</f>
        <v>Kuřecí steak s anglickou slaninou a sýrem,šťouchané brambory s pažitkou (prsa kuř, angl. slanina, sýr, mouka)</v>
      </c>
      <c r="D14" s="9"/>
      <c r="E14" s="19" t="s">
        <v>31</v>
      </c>
      <c r="F14" s="21"/>
      <c r="G14" s="26"/>
      <c r="H14" s="23"/>
      <c r="I14" s="27"/>
      <c r="J14" s="24"/>
      <c r="K14" s="97"/>
      <c r="L14" s="108"/>
      <c r="M14" s="98"/>
    </row>
    <row r="15" spans="1:13" ht="18.95" customHeight="1">
      <c r="A15" s="111"/>
      <c r="B15" s="112"/>
      <c r="C15" s="541"/>
      <c r="D15" s="542"/>
      <c r="E15" s="19"/>
      <c r="F15" s="21"/>
      <c r="G15" s="26"/>
      <c r="H15" s="23"/>
      <c r="I15" s="27"/>
      <c r="J15" s="24"/>
      <c r="K15" s="8"/>
      <c r="L15" s="103"/>
      <c r="M15" s="9"/>
    </row>
    <row r="16" spans="1:13" ht="18.95" customHeight="1">
      <c r="A16" s="95"/>
      <c r="B16" s="97"/>
      <c r="C16" s="95"/>
      <c r="D16" s="9"/>
      <c r="E16" s="19"/>
      <c r="F16" s="21"/>
      <c r="G16" s="28"/>
      <c r="H16" s="23"/>
      <c r="I16" s="27"/>
      <c r="J16" s="24"/>
      <c r="K16" s="97"/>
      <c r="L16" s="108"/>
      <c r="M16" s="98"/>
    </row>
    <row r="17" spans="1:13" ht="18.95" customHeight="1">
      <c r="A17" s="198"/>
      <c r="B17" s="199"/>
      <c r="C17" s="200"/>
      <c r="D17" s="114"/>
      <c r="E17" s="19"/>
      <c r="F17" s="21"/>
      <c r="G17" s="28"/>
      <c r="H17" s="23"/>
      <c r="I17" s="25"/>
      <c r="J17" s="24"/>
      <c r="K17" s="8"/>
      <c r="L17" s="103"/>
      <c r="M17" s="9"/>
    </row>
    <row r="18" spans="1:13" ht="36" customHeight="1">
      <c r="A18" s="198"/>
      <c r="B18" s="97"/>
      <c r="C18" s="200"/>
      <c r="D18" s="201"/>
      <c r="E18" s="19"/>
      <c r="F18" s="21"/>
      <c r="G18" s="28"/>
      <c r="H18" s="23"/>
      <c r="I18" s="27"/>
      <c r="J18" s="24"/>
      <c r="K18" s="97"/>
      <c r="L18" s="108"/>
      <c r="M18" s="98"/>
    </row>
    <row r="19" spans="1:13" ht="18.95" customHeight="1">
      <c r="A19" s="198"/>
      <c r="B19" s="199"/>
      <c r="C19" s="200"/>
      <c r="D19" s="201"/>
      <c r="E19" s="19"/>
      <c r="F19" s="21"/>
      <c r="G19" s="28"/>
      <c r="H19" s="23"/>
      <c r="I19" s="25"/>
      <c r="J19" s="24"/>
      <c r="K19" s="8"/>
      <c r="L19" s="103"/>
      <c r="M19" s="9"/>
    </row>
    <row r="20" spans="1:13" ht="18.95" customHeight="1">
      <c r="A20" s="95"/>
      <c r="B20" s="8"/>
      <c r="C20" s="95"/>
      <c r="D20" s="9"/>
      <c r="E20" s="19"/>
      <c r="F20" s="21"/>
      <c r="G20" s="28"/>
      <c r="H20" s="23"/>
      <c r="I20" s="25"/>
      <c r="J20" s="24"/>
      <c r="K20" s="8"/>
      <c r="L20" s="103"/>
      <c r="M20" s="9"/>
    </row>
    <row r="21" spans="1:13" ht="18.95" customHeight="1">
      <c r="A21" s="95"/>
      <c r="B21" s="8"/>
      <c r="C21" s="95"/>
      <c r="D21" s="8"/>
      <c r="E21" s="21"/>
      <c r="F21" s="21"/>
      <c r="G21" s="29"/>
      <c r="H21" s="23"/>
      <c r="I21" s="15"/>
      <c r="J21" s="15"/>
      <c r="K21" s="15"/>
      <c r="L21" s="103"/>
      <c r="M21" s="15"/>
    </row>
    <row r="22" spans="1:13" ht="18.95" customHeight="1">
      <c r="A22" s="60" t="s">
        <v>32</v>
      </c>
      <c r="H22" s="30"/>
      <c r="K22" s="31"/>
      <c r="L22" s="97"/>
      <c r="M22" s="98"/>
    </row>
    <row r="23" spans="1:13">
      <c r="A23" s="95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5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61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98"/>
    </row>
    <row r="26" spans="1:13">
      <c r="A26" s="55" t="s">
        <v>38</v>
      </c>
      <c r="B26" s="49"/>
      <c r="C26" s="49" t="s">
        <v>39</v>
      </c>
      <c r="D26" s="116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43" t="s">
        <v>49</v>
      </c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5"/>
    </row>
    <row r="28" spans="1:13" ht="35.1" customHeight="1">
      <c r="A28" s="5" t="s">
        <v>41</v>
      </c>
      <c r="B28" s="44"/>
      <c r="C28" s="44"/>
      <c r="D28" s="44"/>
      <c r="E28" s="44"/>
      <c r="F28" s="44"/>
      <c r="G28" s="45"/>
      <c r="H28" s="6" t="s">
        <v>11</v>
      </c>
      <c r="I28" s="46">
        <f>I1+1</f>
        <v>44929</v>
      </c>
      <c r="J28" s="44"/>
      <c r="K28" s="44"/>
      <c r="L28" s="44"/>
      <c r="M28" s="47"/>
    </row>
    <row r="29" spans="1:13" ht="16.5" customHeight="1">
      <c r="A29" s="94" t="s">
        <v>12</v>
      </c>
      <c r="B29" s="8"/>
      <c r="C29" s="9"/>
      <c r="D29" s="95" t="s">
        <v>13</v>
      </c>
      <c r="E29" s="8"/>
      <c r="F29" s="8"/>
      <c r="G29" s="8"/>
      <c r="H29" s="94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8" t="s">
        <v>15</v>
      </c>
      <c r="B30" s="49"/>
      <c r="C30" s="9"/>
      <c r="D30" s="62" t="str">
        <f>D3</f>
        <v>SLEVÁRNA SAINT GOBAIN - BEROUN</v>
      </c>
      <c r="E30" s="49"/>
      <c r="F30" s="49"/>
      <c r="G30" s="49"/>
      <c r="H30" s="48" t="s">
        <v>14</v>
      </c>
      <c r="I30" s="96">
        <f>I3</f>
        <v>731438138</v>
      </c>
      <c r="J30" s="49"/>
      <c r="K30" s="49"/>
      <c r="L30" s="49"/>
      <c r="M30" s="50"/>
    </row>
    <row r="31" spans="1:13" ht="12.95" customHeight="1">
      <c r="A31" s="51"/>
      <c r="B31" s="97"/>
      <c r="C31" s="51"/>
      <c r="D31" s="98"/>
      <c r="E31" s="97"/>
      <c r="F31" s="11"/>
      <c r="G31" s="97"/>
      <c r="H31" s="97"/>
      <c r="I31" s="97"/>
      <c r="J31" s="97"/>
      <c r="K31" s="98"/>
      <c r="L31" s="51"/>
      <c r="M31" s="98"/>
    </row>
    <row r="32" spans="1:13" ht="18" customHeight="1">
      <c r="A32" s="12"/>
      <c r="B32" s="44"/>
      <c r="C32" s="13" t="s">
        <v>16</v>
      </c>
      <c r="D32" s="47"/>
      <c r="E32" s="52" t="s">
        <v>17</v>
      </c>
      <c r="F32" s="14" t="s">
        <v>18</v>
      </c>
      <c r="G32" s="44" t="s">
        <v>19</v>
      </c>
      <c r="H32" s="44"/>
      <c r="I32" s="15" t="s">
        <v>20</v>
      </c>
      <c r="J32" s="15" t="s">
        <v>21</v>
      </c>
      <c r="K32" s="47"/>
      <c r="L32" s="95" t="s">
        <v>22</v>
      </c>
      <c r="M32" s="9"/>
    </row>
    <row r="33" spans="1:13" ht="15.75" customHeight="1">
      <c r="A33" s="53"/>
      <c r="B33" s="97"/>
      <c r="C33" s="51"/>
      <c r="D33" s="98"/>
      <c r="E33" s="99" t="s">
        <v>23</v>
      </c>
      <c r="F33" s="11"/>
      <c r="G33" s="16" t="s">
        <v>24</v>
      </c>
      <c r="H33" s="52" t="s">
        <v>5</v>
      </c>
      <c r="I33" s="15" t="s">
        <v>25</v>
      </c>
      <c r="J33" s="17" t="s">
        <v>26</v>
      </c>
      <c r="K33" s="98"/>
      <c r="L33" s="99" t="s">
        <v>27</v>
      </c>
      <c r="M33" s="18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5"/>
      <c r="J34" s="15"/>
      <c r="K34" s="56"/>
      <c r="L34" s="58" t="s">
        <v>29</v>
      </c>
      <c r="M34" s="59" t="s">
        <v>30</v>
      </c>
    </row>
    <row r="35" spans="1:13">
      <c r="A35" s="100">
        <v>1</v>
      </c>
      <c r="B35" s="19"/>
      <c r="C35" s="100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93" t="s">
        <v>59</v>
      </c>
      <c r="B36" s="194"/>
      <c r="C36" s="117" t="str">
        <f>JL!F12</f>
        <v>Hovězí vývar s masem a vlasovými nudlemi</v>
      </c>
      <c r="D36" s="9"/>
      <c r="E36" s="19" t="s">
        <v>31</v>
      </c>
      <c r="F36" s="88"/>
      <c r="G36" s="22"/>
      <c r="H36" s="23"/>
      <c r="I36" s="23"/>
      <c r="J36" s="24"/>
      <c r="K36" s="97"/>
      <c r="L36" s="103"/>
      <c r="M36" s="98"/>
    </row>
    <row r="37" spans="1:13" ht="18.95" customHeight="1">
      <c r="A37" s="193" t="s">
        <v>60</v>
      </c>
      <c r="B37" s="194"/>
      <c r="C37" s="95" t="str">
        <f>JL!F15</f>
        <v>Gulášová polévka</v>
      </c>
      <c r="D37" s="9"/>
      <c r="E37" s="99" t="s">
        <v>31</v>
      </c>
      <c r="F37" s="88"/>
      <c r="G37" s="104"/>
      <c r="H37" s="23"/>
      <c r="I37" s="25"/>
      <c r="J37" s="24"/>
      <c r="K37" s="8"/>
      <c r="L37" s="103"/>
      <c r="M37" s="9"/>
    </row>
    <row r="38" spans="1:13" ht="18.95" customHeight="1">
      <c r="A38" s="193" t="s">
        <v>84</v>
      </c>
      <c r="B38" s="195"/>
      <c r="C38" s="106" t="str">
        <f>JL!F19</f>
        <v>Vepřová plec dušená se zeleninou, houskové knedlíky (vepřové maso, kořenová zelenina, okurky, slanina, cibule, mouka, sůl, pepř, kmín, cukr, smetana, mléko)</v>
      </c>
      <c r="D38" s="9"/>
      <c r="E38" s="19" t="s">
        <v>31</v>
      </c>
      <c r="F38" s="88"/>
      <c r="G38" s="119"/>
      <c r="H38" s="23"/>
      <c r="I38" s="25"/>
      <c r="J38" s="24"/>
      <c r="K38" s="97"/>
      <c r="L38" s="108"/>
      <c r="M38" s="98"/>
    </row>
    <row r="39" spans="1:13" ht="18.95" customHeight="1">
      <c r="A39" s="193" t="s">
        <v>86</v>
      </c>
      <c r="B39" s="196"/>
      <c r="C39" s="106" t="str">
        <f>JL!F23</f>
        <v>Smažený mletý jihočeský řízek se sýrem,  šťouchané brambory s cibulkou (mleté maso, cibule, vejce, slanina, strouhanka, mouka, sůl, česnek, pepř, brambory)</v>
      </c>
      <c r="D39" s="9"/>
      <c r="E39" s="99" t="s">
        <v>31</v>
      </c>
      <c r="F39" s="88"/>
      <c r="G39" s="26"/>
      <c r="H39" s="23"/>
      <c r="I39" s="27"/>
      <c r="J39" s="24"/>
      <c r="K39" s="97"/>
      <c r="L39" s="108"/>
      <c r="M39" s="98"/>
    </row>
    <row r="40" spans="1:13" ht="18.95" customHeight="1">
      <c r="A40" s="193" t="s">
        <v>85</v>
      </c>
      <c r="B40" s="196"/>
      <c r="C40" s="106" t="str">
        <f>JL!F27</f>
        <v>Thajské zelené karí s kokosovým mlékem, jasmínová rýže (brambory, kokosové mléko, kari pasta, cibule, feferonky, mrkev, zelenina, česnek, cukr, koriandr)</v>
      </c>
      <c r="D40" s="9"/>
      <c r="E40" s="19" t="s">
        <v>31</v>
      </c>
      <c r="F40" s="88"/>
      <c r="G40" s="26"/>
      <c r="H40" s="23"/>
      <c r="I40" s="27"/>
      <c r="J40" s="24"/>
      <c r="K40" s="8"/>
      <c r="L40" s="103"/>
      <c r="M40" s="9"/>
    </row>
    <row r="41" spans="1:13" ht="18.95" customHeight="1">
      <c r="A41" s="193" t="s">
        <v>87</v>
      </c>
      <c r="B41" s="197"/>
      <c r="C41" s="106" t="str">
        <f>JL!F32</f>
        <v>Vídeňská hovězí roštěná, americké brambory (hovězí rostěná, mouka, pepř, sůl, cibule)</v>
      </c>
      <c r="D41" s="9"/>
      <c r="E41" s="19" t="s">
        <v>31</v>
      </c>
      <c r="F41" s="88"/>
      <c r="G41" s="26"/>
      <c r="H41" s="23"/>
      <c r="I41" s="27"/>
      <c r="J41" s="24"/>
      <c r="K41" s="97"/>
      <c r="L41" s="108"/>
      <c r="M41" s="98"/>
    </row>
    <row r="42" spans="1:13" ht="18.95" customHeight="1">
      <c r="A42" s="111"/>
      <c r="B42" s="112"/>
      <c r="C42" s="541"/>
      <c r="D42" s="542"/>
      <c r="E42" s="19"/>
      <c r="F42" s="88"/>
      <c r="G42" s="26"/>
      <c r="H42" s="23"/>
      <c r="I42" s="118"/>
      <c r="J42" s="24"/>
      <c r="K42" s="8"/>
      <c r="L42" s="103"/>
      <c r="M42" s="9"/>
    </row>
    <row r="43" spans="1:13" ht="18.95" customHeight="1">
      <c r="A43" s="95"/>
      <c r="B43" s="97"/>
      <c r="C43" s="95"/>
      <c r="D43" s="9"/>
      <c r="E43" s="19"/>
      <c r="F43" s="88"/>
      <c r="G43" s="28"/>
      <c r="H43" s="23"/>
      <c r="I43" s="27"/>
      <c r="J43" s="24"/>
      <c r="K43" s="97"/>
      <c r="L43" s="108"/>
      <c r="M43" s="98"/>
    </row>
    <row r="44" spans="1:13" ht="18.95" customHeight="1">
      <c r="A44" s="95"/>
      <c r="B44" s="8"/>
      <c r="C44" s="113"/>
      <c r="D44" s="114"/>
      <c r="E44" s="19"/>
      <c r="F44" s="21"/>
      <c r="G44" s="28"/>
      <c r="H44" s="23"/>
      <c r="I44" s="25"/>
      <c r="J44" s="24"/>
      <c r="K44" s="8"/>
      <c r="L44" s="103"/>
      <c r="M44" s="9"/>
    </row>
    <row r="45" spans="1:13" ht="36" customHeight="1">
      <c r="A45" s="100"/>
      <c r="B45" s="97"/>
      <c r="C45" s="95"/>
      <c r="D45" s="9"/>
      <c r="E45" s="19"/>
      <c r="F45" s="21"/>
      <c r="G45" s="28"/>
      <c r="H45" s="23"/>
      <c r="I45" s="27"/>
      <c r="J45" s="24"/>
      <c r="K45" s="97"/>
      <c r="L45" s="108"/>
      <c r="M45" s="98"/>
    </row>
    <row r="46" spans="1:13" ht="18.95" customHeight="1">
      <c r="A46" s="95"/>
      <c r="B46" s="8"/>
      <c r="C46" s="95"/>
      <c r="D46" s="9"/>
      <c r="E46" s="19"/>
      <c r="F46" s="21"/>
      <c r="G46" s="28"/>
      <c r="H46" s="23"/>
      <c r="I46" s="25"/>
      <c r="J46" s="24"/>
      <c r="K46" s="8"/>
      <c r="L46" s="103"/>
      <c r="M46" s="9"/>
    </row>
    <row r="47" spans="1:13" ht="18.95" customHeight="1">
      <c r="A47" s="95"/>
      <c r="B47" s="8"/>
      <c r="C47" s="95"/>
      <c r="D47" s="9"/>
      <c r="E47" s="19"/>
      <c r="F47" s="21"/>
      <c r="G47" s="28"/>
      <c r="H47" s="23"/>
      <c r="I47" s="25"/>
      <c r="J47" s="24"/>
      <c r="K47" s="8"/>
      <c r="L47" s="103"/>
      <c r="M47" s="9"/>
    </row>
    <row r="48" spans="1:13" ht="18.95" customHeight="1">
      <c r="A48" s="95"/>
      <c r="B48" s="8"/>
      <c r="C48" s="95"/>
      <c r="D48" s="8"/>
      <c r="E48" s="21"/>
      <c r="F48" s="21"/>
      <c r="G48" s="29"/>
      <c r="H48" s="23"/>
      <c r="I48" s="15"/>
      <c r="J48" s="15"/>
      <c r="K48" s="15"/>
      <c r="L48" s="103"/>
      <c r="M48" s="15"/>
    </row>
    <row r="49" spans="1:13" ht="18.95" customHeight="1">
      <c r="A49" s="60" t="s">
        <v>32</v>
      </c>
      <c r="H49" s="30"/>
      <c r="K49" s="31"/>
      <c r="L49" s="97"/>
      <c r="M49" s="98"/>
    </row>
    <row r="50" spans="1:13">
      <c r="A50" s="95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5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61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98"/>
    </row>
    <row r="53" spans="1:13">
      <c r="A53" s="55" t="s">
        <v>38</v>
      </c>
      <c r="B53" s="49"/>
      <c r="C53" s="49" t="s">
        <v>39</v>
      </c>
      <c r="D53" s="116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43" t="s">
        <v>49</v>
      </c>
      <c r="B54" s="544"/>
      <c r="C54" s="544"/>
      <c r="D54" s="544"/>
      <c r="E54" s="544"/>
      <c r="F54" s="544"/>
      <c r="G54" s="544"/>
      <c r="H54" s="544"/>
      <c r="I54" s="544"/>
      <c r="J54" s="544"/>
      <c r="K54" s="544"/>
      <c r="L54" s="544"/>
      <c r="M54" s="545"/>
    </row>
    <row r="55" spans="1:13" ht="35.1" customHeight="1">
      <c r="A55" s="5" t="s">
        <v>41</v>
      </c>
      <c r="B55" s="44"/>
      <c r="C55" s="44"/>
      <c r="D55" s="44"/>
      <c r="E55" s="44"/>
      <c r="F55" s="44"/>
      <c r="G55" s="45"/>
      <c r="H55" s="6" t="s">
        <v>11</v>
      </c>
      <c r="I55" s="46">
        <f>I28+1</f>
        <v>44930</v>
      </c>
      <c r="J55" s="44"/>
      <c r="K55" s="44"/>
      <c r="L55" s="44"/>
      <c r="M55" s="47"/>
    </row>
    <row r="56" spans="1:13" ht="16.5" customHeight="1">
      <c r="A56" s="94" t="s">
        <v>12</v>
      </c>
      <c r="B56" s="8"/>
      <c r="C56" s="9"/>
      <c r="D56" s="95" t="s">
        <v>13</v>
      </c>
      <c r="E56" s="8"/>
      <c r="F56" s="8"/>
      <c r="G56" s="8"/>
      <c r="H56" s="94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8" t="s">
        <v>15</v>
      </c>
      <c r="B57" s="49"/>
      <c r="C57" s="9"/>
      <c r="D57" s="62" t="str">
        <f>D30</f>
        <v>SLEVÁRNA SAINT GOBAIN - BEROUN</v>
      </c>
      <c r="E57" s="49"/>
      <c r="F57" s="49"/>
      <c r="G57" s="49"/>
      <c r="H57" s="48" t="s">
        <v>14</v>
      </c>
      <c r="I57" s="96">
        <f>I30</f>
        <v>731438138</v>
      </c>
      <c r="J57" s="49"/>
      <c r="K57" s="49"/>
      <c r="L57" s="49"/>
      <c r="M57" s="50"/>
    </row>
    <row r="58" spans="1:13" ht="12.95" customHeight="1">
      <c r="A58" s="51"/>
      <c r="B58" s="97"/>
      <c r="C58" s="51"/>
      <c r="D58" s="98"/>
      <c r="E58" s="97"/>
      <c r="F58" s="11"/>
      <c r="G58" s="97"/>
      <c r="H58" s="97"/>
      <c r="I58" s="97"/>
      <c r="J58" s="97"/>
      <c r="K58" s="98"/>
      <c r="L58" s="51"/>
      <c r="M58" s="98"/>
    </row>
    <row r="59" spans="1:13" ht="18" customHeight="1">
      <c r="A59" s="12"/>
      <c r="B59" s="44"/>
      <c r="C59" s="13" t="s">
        <v>16</v>
      </c>
      <c r="D59" s="47"/>
      <c r="E59" s="52" t="s">
        <v>17</v>
      </c>
      <c r="F59" s="14" t="s">
        <v>18</v>
      </c>
      <c r="G59" s="44" t="s">
        <v>19</v>
      </c>
      <c r="H59" s="44"/>
      <c r="I59" s="15" t="s">
        <v>20</v>
      </c>
      <c r="J59" s="15" t="s">
        <v>21</v>
      </c>
      <c r="K59" s="47"/>
      <c r="L59" s="95" t="s">
        <v>22</v>
      </c>
      <c r="M59" s="9"/>
    </row>
    <row r="60" spans="1:13" ht="15.75" customHeight="1">
      <c r="A60" s="53"/>
      <c r="B60" s="97"/>
      <c r="C60" s="51"/>
      <c r="D60" s="98"/>
      <c r="E60" s="99" t="s">
        <v>23</v>
      </c>
      <c r="F60" s="11"/>
      <c r="G60" s="16" t="s">
        <v>24</v>
      </c>
      <c r="H60" s="52" t="s">
        <v>5</v>
      </c>
      <c r="I60" s="15" t="s">
        <v>25</v>
      </c>
      <c r="J60" s="17" t="s">
        <v>26</v>
      </c>
      <c r="K60" s="98"/>
      <c r="L60" s="99" t="s">
        <v>27</v>
      </c>
      <c r="M60" s="18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5"/>
      <c r="J61" s="15"/>
      <c r="K61" s="56"/>
      <c r="L61" s="58" t="s">
        <v>29</v>
      </c>
      <c r="M61" s="59" t="s">
        <v>30</v>
      </c>
    </row>
    <row r="62" spans="1:13">
      <c r="A62" s="100">
        <v>1</v>
      </c>
      <c r="B62" s="19"/>
      <c r="C62" s="100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93" t="s">
        <v>59</v>
      </c>
      <c r="B63" s="194"/>
      <c r="C63" s="117" t="str">
        <f>JL!I12</f>
        <v>Slovenská kroupová se zeleninou</v>
      </c>
      <c r="D63" s="9"/>
      <c r="E63" s="19" t="s">
        <v>31</v>
      </c>
      <c r="F63" s="88"/>
      <c r="G63" s="22"/>
      <c r="H63" s="23"/>
      <c r="I63" s="23"/>
      <c r="J63" s="24"/>
      <c r="K63" s="97"/>
      <c r="L63" s="103"/>
      <c r="M63" s="98"/>
    </row>
    <row r="64" spans="1:13" ht="18.95" customHeight="1">
      <c r="A64" s="193" t="s">
        <v>60</v>
      </c>
      <c r="B64" s="194"/>
      <c r="C64" s="95" t="str">
        <f>JL!I15</f>
        <v>Rychtářská s ovesnými vločkami</v>
      </c>
      <c r="D64" s="9"/>
      <c r="E64" s="99" t="s">
        <v>31</v>
      </c>
      <c r="F64" s="88"/>
      <c r="G64" s="104"/>
      <c r="H64" s="23"/>
      <c r="I64" s="25"/>
      <c r="J64" s="24"/>
      <c r="K64" s="8"/>
      <c r="L64" s="103"/>
      <c r="M64" s="9"/>
    </row>
    <row r="65" spans="1:13" ht="18.95" customHeight="1">
      <c r="A65" s="193" t="s">
        <v>84</v>
      </c>
      <c r="B65" s="195"/>
      <c r="C65" s="106" t="str">
        <f>JL!I19</f>
        <v>Hronovská vepřová kýta na zázvoru, bramborová kaše (vepřové maso, cibule, zázvor, slanina, mouka, sůl, pepř, citron)</v>
      </c>
      <c r="D65" s="9"/>
      <c r="E65" s="19" t="s">
        <v>31</v>
      </c>
      <c r="F65" s="88"/>
      <c r="G65" s="26"/>
      <c r="H65" s="23"/>
      <c r="I65" s="25"/>
      <c r="J65" s="24"/>
      <c r="K65" s="97"/>
      <c r="L65" s="108"/>
      <c r="M65" s="98"/>
    </row>
    <row r="66" spans="1:13" ht="18.95" customHeight="1">
      <c r="A66" s="193" t="s">
        <v>86</v>
      </c>
      <c r="B66" s="196"/>
      <c r="C66" s="106" t="str">
        <f>JL!I23</f>
        <v>Chalupářský hovězí guláš, houskové knedlíky (hovězí maso, slanina, cibule, žampiony, kapie, mouka, česnek, sůl, paprika mletá, feferonky)</v>
      </c>
      <c r="D66" s="9"/>
      <c r="E66" s="99" t="s">
        <v>31</v>
      </c>
      <c r="F66" s="88"/>
      <c r="G66" s="26"/>
      <c r="H66" s="23"/>
      <c r="I66" s="27"/>
      <c r="J66" s="24"/>
      <c r="K66" s="97"/>
      <c r="L66" s="108"/>
      <c r="M66" s="98"/>
    </row>
    <row r="67" spans="1:13" ht="18.95" customHeight="1">
      <c r="A67" s="193" t="s">
        <v>85</v>
      </c>
      <c r="B67" s="196"/>
      <c r="C67" s="106" t="str">
        <f>JL!I27</f>
        <v>Gratinované brambory s cuketou, červenou cibulí, rajčaty a sýrem na způsob Mousaky</v>
      </c>
      <c r="D67" s="9"/>
      <c r="E67" s="19" t="s">
        <v>31</v>
      </c>
      <c r="F67" s="88"/>
      <c r="G67" s="26"/>
      <c r="H67" s="23"/>
      <c r="I67" s="27"/>
      <c r="J67" s="24"/>
      <c r="K67" s="8"/>
      <c r="L67" s="103"/>
      <c r="M67" s="9"/>
    </row>
    <row r="68" spans="1:13" ht="18.95" customHeight="1">
      <c r="A68" s="193" t="s">
        <v>87</v>
      </c>
      <c r="B68" s="197"/>
      <c r="C68" s="106" t="str">
        <f>JL!H32</f>
        <v>4.</v>
      </c>
      <c r="D68" s="9"/>
      <c r="E68" s="19" t="s">
        <v>31</v>
      </c>
      <c r="F68" s="88"/>
      <c r="G68" s="26"/>
      <c r="H68" s="23"/>
      <c r="I68" s="27"/>
      <c r="J68" s="24"/>
      <c r="K68" s="97"/>
      <c r="L68" s="108"/>
      <c r="M68" s="98"/>
    </row>
    <row r="69" spans="1:13" ht="18.95" customHeight="1">
      <c r="A69" s="111"/>
      <c r="B69" s="112"/>
      <c r="C69" s="541"/>
      <c r="D69" s="542"/>
      <c r="E69" s="19"/>
      <c r="F69" s="88"/>
      <c r="G69" s="26"/>
      <c r="H69" s="23"/>
      <c r="I69" s="27"/>
      <c r="J69" s="24"/>
      <c r="K69" s="8"/>
      <c r="L69" s="103"/>
      <c r="M69" s="9"/>
    </row>
    <row r="70" spans="1:13" ht="18.95" customHeight="1">
      <c r="A70" s="95"/>
      <c r="B70" s="97"/>
      <c r="C70" s="95"/>
      <c r="D70" s="9"/>
      <c r="E70" s="19"/>
      <c r="F70" s="88"/>
      <c r="G70" s="28"/>
      <c r="H70" s="23"/>
      <c r="I70" s="27"/>
      <c r="J70" s="24"/>
      <c r="K70" s="97"/>
      <c r="L70" s="108"/>
      <c r="M70" s="98"/>
    </row>
    <row r="71" spans="1:13" ht="18.95" customHeight="1">
      <c r="A71" s="95"/>
      <c r="B71" s="8"/>
      <c r="C71" s="113"/>
      <c r="D71" s="114"/>
      <c r="E71" s="19"/>
      <c r="F71" s="21"/>
      <c r="G71" s="28"/>
      <c r="H71" s="23"/>
      <c r="I71" s="25"/>
      <c r="J71" s="24"/>
      <c r="K71" s="8"/>
      <c r="L71" s="103"/>
      <c r="M71" s="9"/>
    </row>
    <row r="72" spans="1:13" ht="36" customHeight="1">
      <c r="A72" s="100"/>
      <c r="B72" s="97"/>
      <c r="C72" s="95"/>
      <c r="D72" s="9"/>
      <c r="E72" s="19"/>
      <c r="F72" s="21"/>
      <c r="G72" s="28"/>
      <c r="H72" s="23"/>
      <c r="I72" s="25"/>
      <c r="J72" s="24"/>
      <c r="K72" s="8"/>
      <c r="L72" s="103"/>
      <c r="M72" s="9"/>
    </row>
    <row r="73" spans="1:13" ht="18.95" customHeight="1">
      <c r="A73" s="95"/>
      <c r="B73" s="8"/>
      <c r="C73" s="95"/>
      <c r="D73" s="9"/>
      <c r="E73" s="19"/>
      <c r="F73" s="21"/>
      <c r="G73" s="28"/>
      <c r="H73" s="23"/>
      <c r="I73" s="27"/>
      <c r="J73" s="24"/>
      <c r="K73" s="97"/>
      <c r="L73" s="108"/>
      <c r="M73" s="98"/>
    </row>
    <row r="74" spans="1:13" ht="18.95" customHeight="1">
      <c r="A74" s="95"/>
      <c r="B74" s="8"/>
      <c r="C74" s="95"/>
      <c r="D74" s="9"/>
      <c r="E74" s="19"/>
      <c r="F74" s="21"/>
      <c r="G74" s="28"/>
      <c r="H74" s="23"/>
      <c r="I74" s="25"/>
      <c r="J74" s="24"/>
      <c r="K74" s="8"/>
      <c r="L74" s="103"/>
      <c r="M74" s="9"/>
    </row>
    <row r="75" spans="1:13" ht="18.95" customHeight="1">
      <c r="A75" s="95"/>
      <c r="B75" s="8"/>
      <c r="C75" s="95"/>
      <c r="D75" s="8"/>
      <c r="E75" s="21"/>
      <c r="F75" s="21"/>
      <c r="G75" s="29"/>
      <c r="H75" s="23"/>
      <c r="I75" s="15"/>
      <c r="J75" s="15"/>
      <c r="K75" s="15"/>
      <c r="L75" s="103"/>
      <c r="M75" s="15"/>
    </row>
    <row r="76" spans="1:13" ht="18.95" customHeight="1">
      <c r="A76" s="60" t="s">
        <v>32</v>
      </c>
      <c r="H76" s="30"/>
      <c r="K76" s="31"/>
      <c r="L76" s="97"/>
      <c r="M76" s="98"/>
    </row>
    <row r="77" spans="1:13">
      <c r="A77" s="95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5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61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98"/>
    </row>
    <row r="80" spans="1:13">
      <c r="A80" s="55" t="s">
        <v>38</v>
      </c>
      <c r="B80" s="49"/>
      <c r="C80" s="49" t="s">
        <v>39</v>
      </c>
      <c r="D80" s="116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43" t="s">
        <v>49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5"/>
    </row>
    <row r="82" spans="1:13" ht="35.1" customHeight="1">
      <c r="A82" s="5" t="s">
        <v>41</v>
      </c>
      <c r="B82" s="44"/>
      <c r="C82" s="44"/>
      <c r="D82" s="44"/>
      <c r="E82" s="44"/>
      <c r="F82" s="44"/>
      <c r="G82" s="45"/>
      <c r="H82" s="6" t="s">
        <v>11</v>
      </c>
      <c r="I82" s="46">
        <f>I55+1</f>
        <v>44931</v>
      </c>
      <c r="J82" s="44"/>
      <c r="K82" s="44"/>
      <c r="L82" s="44"/>
      <c r="M82" s="47"/>
    </row>
    <row r="83" spans="1:13" ht="16.5" customHeight="1">
      <c r="A83" s="94" t="s">
        <v>12</v>
      </c>
      <c r="B83" s="8"/>
      <c r="C83" s="9"/>
      <c r="D83" s="95" t="s">
        <v>13</v>
      </c>
      <c r="E83" s="8"/>
      <c r="F83" s="8"/>
      <c r="G83" s="8"/>
      <c r="H83" s="94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8" t="s">
        <v>15</v>
      </c>
      <c r="B84" s="49"/>
      <c r="C84" s="9"/>
      <c r="D84" s="62" t="str">
        <f>D57</f>
        <v>SLEVÁRNA SAINT GOBAIN - BEROUN</v>
      </c>
      <c r="E84" s="49"/>
      <c r="F84" s="49"/>
      <c r="G84" s="49"/>
      <c r="H84" s="48" t="s">
        <v>14</v>
      </c>
      <c r="I84" s="96">
        <f>I57</f>
        <v>731438138</v>
      </c>
      <c r="J84" s="49"/>
      <c r="K84" s="49"/>
      <c r="L84" s="49"/>
      <c r="M84" s="50"/>
    </row>
    <row r="85" spans="1:13" ht="12.95" customHeight="1">
      <c r="A85" s="51"/>
      <c r="B85" s="97"/>
      <c r="C85" s="51"/>
      <c r="D85" s="98"/>
      <c r="E85" s="97"/>
      <c r="F85" s="11"/>
      <c r="G85" s="97"/>
      <c r="H85" s="97"/>
      <c r="I85" s="97"/>
      <c r="J85" s="97"/>
      <c r="K85" s="98"/>
      <c r="L85" s="51"/>
      <c r="M85" s="98"/>
    </row>
    <row r="86" spans="1:13" ht="18" customHeight="1">
      <c r="A86" s="12"/>
      <c r="B86" s="44"/>
      <c r="C86" s="13" t="s">
        <v>16</v>
      </c>
      <c r="D86" s="47"/>
      <c r="E86" s="52" t="s">
        <v>17</v>
      </c>
      <c r="F86" s="14" t="s">
        <v>18</v>
      </c>
      <c r="G86" s="44" t="s">
        <v>19</v>
      </c>
      <c r="H86" s="44"/>
      <c r="I86" s="15" t="s">
        <v>20</v>
      </c>
      <c r="J86" s="15" t="s">
        <v>21</v>
      </c>
      <c r="K86" s="47"/>
      <c r="L86" s="95" t="s">
        <v>22</v>
      </c>
      <c r="M86" s="9"/>
    </row>
    <row r="87" spans="1:13" ht="15.75" customHeight="1">
      <c r="A87" s="53"/>
      <c r="B87" s="97"/>
      <c r="C87" s="51"/>
      <c r="D87" s="98"/>
      <c r="E87" s="99" t="s">
        <v>23</v>
      </c>
      <c r="F87" s="11"/>
      <c r="G87" s="16" t="s">
        <v>24</v>
      </c>
      <c r="H87" s="52" t="s">
        <v>5</v>
      </c>
      <c r="I87" s="15" t="s">
        <v>25</v>
      </c>
      <c r="J87" s="17" t="s">
        <v>26</v>
      </c>
      <c r="K87" s="98"/>
      <c r="L87" s="99" t="s">
        <v>27</v>
      </c>
      <c r="M87" s="18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5"/>
      <c r="J88" s="15"/>
      <c r="K88" s="56"/>
      <c r="L88" s="58" t="s">
        <v>29</v>
      </c>
      <c r="M88" s="59" t="s">
        <v>30</v>
      </c>
    </row>
    <row r="89" spans="1:13">
      <c r="A89" s="100">
        <v>1</v>
      </c>
      <c r="B89" s="19"/>
      <c r="C89" s="100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93" t="s">
        <v>59</v>
      </c>
      <c r="B90" s="194"/>
      <c r="C90" s="95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7"/>
      <c r="L90" s="103"/>
      <c r="M90" s="98"/>
    </row>
    <row r="91" spans="1:13" ht="18.95" customHeight="1">
      <c r="A91" s="193" t="s">
        <v>60</v>
      </c>
      <c r="B91" s="194"/>
      <c r="C91" s="95" t="str">
        <f>JL!L15</f>
        <v>Horácká fazolová s paprikou</v>
      </c>
      <c r="D91" s="9"/>
      <c r="E91" s="99" t="s">
        <v>31</v>
      </c>
      <c r="F91" s="21"/>
      <c r="G91" s="104"/>
      <c r="H91" s="23"/>
      <c r="I91" s="25"/>
      <c r="J91" s="24"/>
      <c r="K91" s="8"/>
      <c r="L91" s="103"/>
      <c r="M91" s="9"/>
    </row>
    <row r="92" spans="1:13" ht="18.95" customHeight="1">
      <c r="A92" s="193" t="s">
        <v>84</v>
      </c>
      <c r="B92" s="195"/>
      <c r="C92" s="106" t="str">
        <f>JL!L19</f>
        <v>Burgundská hovězí pečeně na červeném víně, houskové knedlíky (hovězí, mouka, cukr, ocet, protlak, sůl, pepř, slanina, víno)</v>
      </c>
      <c r="D92" s="9"/>
      <c r="E92" s="19" t="s">
        <v>31</v>
      </c>
      <c r="F92" s="21"/>
      <c r="G92" s="119"/>
      <c r="H92" s="23"/>
      <c r="I92" s="25"/>
      <c r="J92" s="24"/>
      <c r="K92" s="97"/>
      <c r="L92" s="108"/>
      <c r="M92" s="98"/>
    </row>
    <row r="93" spans="1:13" ht="18.95" customHeight="1">
      <c r="A93" s="193" t="s">
        <v>86</v>
      </c>
      <c r="B93" s="196"/>
      <c r="C93" s="106" t="str">
        <f>JL!L23</f>
        <v>Zapečené těstoviny s kuřecím masem a pórkem (kuřecí maso sekané, těstoviny, cibule,sůl, pepř, vejce, smetana, pórek, máslo, sýr)</v>
      </c>
      <c r="D93" s="9"/>
      <c r="E93" s="99" t="s">
        <v>31</v>
      </c>
      <c r="F93" s="21"/>
      <c r="G93" s="26"/>
      <c r="H93" s="23"/>
      <c r="I93" s="27"/>
      <c r="J93" s="24"/>
      <c r="K93" s="97"/>
      <c r="L93" s="108"/>
      <c r="M93" s="98"/>
    </row>
    <row r="94" spans="1:13" ht="18.95" customHeight="1">
      <c r="A94" s="193" t="s">
        <v>85</v>
      </c>
      <c r="B94" s="196"/>
      <c r="C94" s="106" t="str">
        <f>JL!L27</f>
        <v>Bramborové šišky s mákem, přepuštěné máslo, mléko (brambory, mouka, vejce, máslo, mák, cukr, voda)</v>
      </c>
      <c r="D94" s="9"/>
      <c r="E94" s="19" t="s">
        <v>31</v>
      </c>
      <c r="F94" s="21"/>
      <c r="G94" s="26"/>
      <c r="H94" s="23"/>
      <c r="I94" s="27"/>
      <c r="J94" s="24"/>
      <c r="K94" s="8"/>
      <c r="L94" s="103"/>
      <c r="M94" s="9"/>
    </row>
    <row r="95" spans="1:13" ht="18.95" customHeight="1">
      <c r="A95" s="193" t="s">
        <v>87</v>
      </c>
      <c r="B95" s="197"/>
      <c r="C95" s="106" t="str">
        <f>JL!L32</f>
        <v>Vepřový plátek na houbách, smažené krokety (vepřové maso, mouka, houby, máslo, sůl, pepř, kmín)</v>
      </c>
      <c r="D95" s="9"/>
      <c r="E95" s="19" t="s">
        <v>31</v>
      </c>
      <c r="F95" s="21"/>
      <c r="G95" s="26"/>
      <c r="H95" s="23"/>
      <c r="I95" s="27"/>
      <c r="J95" s="24"/>
      <c r="K95" s="97"/>
      <c r="L95" s="108"/>
      <c r="M95" s="98"/>
    </row>
    <row r="96" spans="1:13" ht="18.95" customHeight="1">
      <c r="A96" s="111"/>
      <c r="B96" s="112"/>
      <c r="C96" s="541"/>
      <c r="D96" s="542"/>
      <c r="E96" s="19"/>
      <c r="F96" s="21"/>
      <c r="G96" s="26"/>
      <c r="H96" s="23"/>
      <c r="I96" s="27"/>
      <c r="J96" s="24"/>
      <c r="K96" s="8"/>
      <c r="L96" s="103"/>
      <c r="M96" s="9"/>
    </row>
    <row r="97" spans="1:13" ht="18.95" customHeight="1">
      <c r="A97" s="95"/>
      <c r="B97" s="97"/>
      <c r="C97" s="95"/>
      <c r="D97" s="9"/>
      <c r="E97" s="19"/>
      <c r="F97" s="21"/>
      <c r="G97" s="28"/>
      <c r="H97" s="23"/>
      <c r="I97" s="27"/>
      <c r="J97" s="24"/>
      <c r="K97" s="97"/>
      <c r="L97" s="108"/>
      <c r="M97" s="98"/>
    </row>
    <row r="98" spans="1:13" ht="18.95" customHeight="1">
      <c r="A98" s="95"/>
      <c r="B98" s="8"/>
      <c r="C98" s="113"/>
      <c r="D98" s="114"/>
      <c r="E98" s="19"/>
      <c r="F98" s="21"/>
      <c r="G98" s="28"/>
      <c r="H98" s="23"/>
      <c r="I98" s="25"/>
      <c r="J98" s="24"/>
      <c r="K98" s="8"/>
      <c r="L98" s="103"/>
      <c r="M98" s="9"/>
    </row>
    <row r="99" spans="1:13" ht="36" customHeight="1">
      <c r="A99" s="100"/>
      <c r="B99" s="97"/>
      <c r="C99" s="95"/>
      <c r="D99" s="9"/>
      <c r="E99" s="19"/>
      <c r="F99" s="21"/>
      <c r="G99" s="28"/>
      <c r="H99" s="23"/>
      <c r="I99" s="25"/>
      <c r="J99" s="24"/>
      <c r="K99" s="8"/>
      <c r="L99" s="103"/>
      <c r="M99" s="9"/>
    </row>
    <row r="100" spans="1:13" ht="18.95" customHeight="1">
      <c r="A100" s="95"/>
      <c r="B100" s="8"/>
      <c r="C100" s="95"/>
      <c r="D100" s="9"/>
      <c r="E100" s="19"/>
      <c r="F100" s="21"/>
      <c r="G100" s="28"/>
      <c r="H100" s="23"/>
      <c r="I100" s="27"/>
      <c r="J100" s="24"/>
      <c r="K100" s="97"/>
      <c r="L100" s="108"/>
      <c r="M100" s="98"/>
    </row>
    <row r="101" spans="1:13" ht="18.95" customHeight="1">
      <c r="A101" s="95"/>
      <c r="B101" s="8"/>
      <c r="C101" s="95"/>
      <c r="D101" s="9"/>
      <c r="E101" s="19"/>
      <c r="F101" s="21"/>
      <c r="G101" s="28"/>
      <c r="H101" s="23"/>
      <c r="I101" s="25"/>
      <c r="J101" s="24"/>
      <c r="K101" s="8"/>
      <c r="L101" s="103"/>
      <c r="M101" s="9"/>
    </row>
    <row r="102" spans="1:13" ht="18.95" customHeight="1">
      <c r="A102" s="95"/>
      <c r="B102" s="8"/>
      <c r="C102" s="95"/>
      <c r="D102" s="8"/>
      <c r="E102" s="21"/>
      <c r="F102" s="21"/>
      <c r="G102" s="29"/>
      <c r="H102" s="23"/>
      <c r="I102" s="15"/>
      <c r="J102" s="15"/>
      <c r="K102" s="15"/>
      <c r="L102" s="103"/>
      <c r="M102" s="15"/>
    </row>
    <row r="103" spans="1:13" ht="18.95" customHeight="1">
      <c r="A103" s="60" t="s">
        <v>32</v>
      </c>
      <c r="H103" s="30"/>
      <c r="K103" s="31"/>
      <c r="L103" s="97"/>
      <c r="M103" s="98"/>
    </row>
    <row r="104" spans="1:13">
      <c r="A104" s="95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5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61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98"/>
    </row>
    <row r="107" spans="1:13">
      <c r="A107" s="55" t="s">
        <v>38</v>
      </c>
      <c r="B107" s="49"/>
      <c r="C107" s="49" t="s">
        <v>39</v>
      </c>
      <c r="D107" s="116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43" t="s">
        <v>49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5"/>
    </row>
    <row r="109" spans="1:13" ht="35.1" customHeight="1">
      <c r="A109" s="5" t="s">
        <v>41</v>
      </c>
      <c r="B109" s="44"/>
      <c r="C109" s="44"/>
      <c r="D109" s="44"/>
      <c r="E109" s="44"/>
      <c r="F109" s="44"/>
      <c r="G109" s="45"/>
      <c r="H109" s="6" t="s">
        <v>11</v>
      </c>
      <c r="I109" s="46">
        <f>I82+1</f>
        <v>44932</v>
      </c>
      <c r="J109" s="44"/>
      <c r="K109" s="44"/>
      <c r="L109" s="44"/>
      <c r="M109" s="47"/>
    </row>
    <row r="110" spans="1:13" ht="16.5" customHeight="1">
      <c r="A110" s="94" t="s">
        <v>12</v>
      </c>
      <c r="B110" s="8"/>
      <c r="C110" s="9"/>
      <c r="D110" s="95" t="s">
        <v>13</v>
      </c>
      <c r="E110" s="8"/>
      <c r="F110" s="8"/>
      <c r="G110" s="8"/>
      <c r="H110" s="94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8" t="s">
        <v>15</v>
      </c>
      <c r="B111" s="49"/>
      <c r="C111" s="9"/>
      <c r="D111" s="62" t="str">
        <f>D84</f>
        <v>SLEVÁRNA SAINT GOBAIN - BEROUN</v>
      </c>
      <c r="E111" s="49"/>
      <c r="F111" s="49"/>
      <c r="G111" s="49"/>
      <c r="H111" s="48" t="s">
        <v>14</v>
      </c>
      <c r="I111" s="96">
        <f>I84</f>
        <v>731438138</v>
      </c>
      <c r="J111" s="49"/>
      <c r="K111" s="49"/>
      <c r="L111" s="49"/>
      <c r="M111" s="50"/>
    </row>
    <row r="112" spans="1:13" ht="12.95" customHeight="1">
      <c r="A112" s="51"/>
      <c r="B112" s="97"/>
      <c r="C112" s="51"/>
      <c r="D112" s="98"/>
      <c r="E112" s="97"/>
      <c r="F112" s="11"/>
      <c r="G112" s="97"/>
      <c r="H112" s="97"/>
      <c r="I112" s="97"/>
      <c r="J112" s="97"/>
      <c r="K112" s="98"/>
      <c r="L112" s="51"/>
      <c r="M112" s="98"/>
    </row>
    <row r="113" spans="1:13" ht="18" customHeight="1">
      <c r="A113" s="12"/>
      <c r="B113" s="44"/>
      <c r="C113" s="13" t="s">
        <v>16</v>
      </c>
      <c r="D113" s="47"/>
      <c r="E113" s="52" t="s">
        <v>17</v>
      </c>
      <c r="F113" s="14" t="s">
        <v>18</v>
      </c>
      <c r="G113" s="44" t="s">
        <v>19</v>
      </c>
      <c r="H113" s="44"/>
      <c r="I113" s="15" t="s">
        <v>20</v>
      </c>
      <c r="J113" s="15" t="s">
        <v>21</v>
      </c>
      <c r="K113" s="47"/>
      <c r="L113" s="95" t="s">
        <v>22</v>
      </c>
      <c r="M113" s="9"/>
    </row>
    <row r="114" spans="1:13" ht="15.75" customHeight="1">
      <c r="A114" s="53"/>
      <c r="B114" s="97"/>
      <c r="C114" s="51"/>
      <c r="D114" s="98"/>
      <c r="E114" s="99" t="s">
        <v>23</v>
      </c>
      <c r="F114" s="11"/>
      <c r="G114" s="16" t="s">
        <v>24</v>
      </c>
      <c r="H114" s="52" t="s">
        <v>5</v>
      </c>
      <c r="I114" s="15" t="s">
        <v>25</v>
      </c>
      <c r="J114" s="17" t="s">
        <v>26</v>
      </c>
      <c r="K114" s="98"/>
      <c r="L114" s="99" t="s">
        <v>27</v>
      </c>
      <c r="M114" s="18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5"/>
      <c r="J115" s="15"/>
      <c r="K115" s="56"/>
      <c r="L115" s="58" t="s">
        <v>29</v>
      </c>
      <c r="M115" s="59" t="s">
        <v>30</v>
      </c>
    </row>
    <row r="116" spans="1:13">
      <c r="A116" s="100">
        <v>1</v>
      </c>
      <c r="B116" s="19"/>
      <c r="C116" s="100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93" t="s">
        <v>59</v>
      </c>
      <c r="B117" s="194"/>
      <c r="C117" s="117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7"/>
      <c r="L117" s="103"/>
      <c r="M117" s="98"/>
    </row>
    <row r="118" spans="1:13" ht="18.95" customHeight="1">
      <c r="A118" s="193" t="s">
        <v>60</v>
      </c>
      <c r="B118" s="194"/>
      <c r="C118" s="95" t="str">
        <f>JL!O15</f>
        <v>Hrachová</v>
      </c>
      <c r="D118" s="9"/>
      <c r="E118" s="99" t="s">
        <v>31</v>
      </c>
      <c r="F118" s="21"/>
      <c r="G118" s="104"/>
      <c r="H118" s="23"/>
      <c r="I118" s="25"/>
      <c r="J118" s="24"/>
      <c r="K118" s="8"/>
      <c r="L118" s="103"/>
      <c r="M118" s="9"/>
    </row>
    <row r="119" spans="1:13" ht="18.95" customHeight="1">
      <c r="A119" s="193" t="s">
        <v>84</v>
      </c>
      <c r="B119" s="195"/>
      <c r="C119" s="106" t="str">
        <f>JL!O19</f>
        <v>Vepřová plec pečená na česneku, dušený špenát, houskové knedlíky (vepřové, sádlo, cibule, mouka, česnek, pepř, sůl)</v>
      </c>
      <c r="D119" s="9"/>
      <c r="E119" s="19" t="s">
        <v>31</v>
      </c>
      <c r="F119" s="21"/>
      <c r="G119" s="26"/>
      <c r="H119" s="23"/>
      <c r="I119" s="25"/>
      <c r="J119" s="24"/>
      <c r="K119" s="97"/>
      <c r="L119" s="108"/>
      <c r="M119" s="98"/>
    </row>
    <row r="120" spans="1:13" ht="18.95" customHeight="1">
      <c r="A120" s="193" t="s">
        <v>86</v>
      </c>
      <c r="B120" s="196"/>
      <c r="C120" s="106" t="str">
        <f>JL!O23</f>
        <v>Fazole s tomatové omáčce, opékaná klobása, okurka (fazole, protlek, česnek, cibule, sůl, chilli, přpe, mouka, paprika, klobása ostravská)</v>
      </c>
      <c r="D120" s="9"/>
      <c r="E120" s="99" t="s">
        <v>31</v>
      </c>
      <c r="F120" s="21"/>
      <c r="G120" s="26"/>
      <c r="H120" s="23"/>
      <c r="I120" s="25"/>
      <c r="J120" s="24"/>
      <c r="K120" s="8"/>
      <c r="L120" s="103"/>
      <c r="M120" s="9"/>
    </row>
    <row r="121" spans="1:13" ht="18.95" customHeight="1">
      <c r="A121" s="193" t="s">
        <v>85</v>
      </c>
      <c r="B121" s="196"/>
      <c r="C121" s="106" t="str">
        <f>JL!O27</f>
        <v>Plněné palačinky se špenátem a sýrem, vařené brambory (mouka, vejce, mléko, sůl, špenát listový, česnek, směs sýrů, olej)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103"/>
      <c r="M121" s="9"/>
    </row>
    <row r="122" spans="1:13" ht="18.95" customHeight="1">
      <c r="A122" s="193" t="s">
        <v>87</v>
      </c>
      <c r="B122" s="197"/>
      <c r="C122" s="106" t="str">
        <f>JL!O32</f>
        <v>Pašerácký kotlet se salámem a sýrem, opékané brambory (kotleta, cibule, salám, sýr, mouka, sůl)</v>
      </c>
      <c r="D122" s="9"/>
      <c r="E122" s="19" t="s">
        <v>31</v>
      </c>
      <c r="F122" s="21"/>
      <c r="G122" s="26"/>
      <c r="H122" s="23"/>
      <c r="I122" s="27"/>
      <c r="J122" s="24"/>
      <c r="K122" s="97"/>
      <c r="L122" s="108"/>
      <c r="M122" s="98"/>
    </row>
    <row r="123" spans="1:13" ht="18.95" customHeight="1">
      <c r="A123" s="111"/>
      <c r="B123" s="112"/>
      <c r="C123" s="541"/>
      <c r="D123" s="542"/>
      <c r="E123" s="19"/>
      <c r="F123" s="21"/>
      <c r="G123" s="26"/>
      <c r="H123" s="23"/>
      <c r="I123" s="27"/>
      <c r="J123" s="24"/>
      <c r="K123" s="8"/>
      <c r="L123" s="103"/>
      <c r="M123" s="9"/>
    </row>
    <row r="124" spans="1:13" ht="18.95" customHeight="1">
      <c r="A124" s="95"/>
      <c r="B124" s="97"/>
      <c r="C124" s="95"/>
      <c r="D124" s="9"/>
      <c r="E124" s="19"/>
      <c r="F124" s="21"/>
      <c r="G124" s="28"/>
      <c r="H124" s="23"/>
      <c r="I124" s="27"/>
      <c r="J124" s="24"/>
      <c r="K124" s="97"/>
      <c r="L124" s="108"/>
      <c r="M124" s="98"/>
    </row>
    <row r="125" spans="1:13" ht="18.95" customHeight="1">
      <c r="A125" s="95"/>
      <c r="B125" s="8"/>
      <c r="C125" s="113"/>
      <c r="D125" s="114"/>
      <c r="E125" s="19"/>
      <c r="F125" s="21"/>
      <c r="G125" s="28"/>
      <c r="H125" s="23"/>
      <c r="I125" s="25"/>
      <c r="J125" s="24"/>
      <c r="K125" s="8"/>
      <c r="L125" s="103"/>
      <c r="M125" s="9"/>
    </row>
    <row r="126" spans="1:13" ht="36" customHeight="1">
      <c r="A126" s="100"/>
      <c r="B126" s="97"/>
      <c r="C126" s="95"/>
      <c r="D126" s="9"/>
      <c r="E126" s="19"/>
      <c r="F126" s="21"/>
      <c r="G126" s="28"/>
      <c r="H126" s="23"/>
      <c r="I126" s="25"/>
      <c r="J126" s="24"/>
      <c r="K126" s="8"/>
      <c r="L126" s="103"/>
      <c r="M126" s="9"/>
    </row>
    <row r="127" spans="1:13" ht="18.95" customHeight="1">
      <c r="A127" s="95"/>
      <c r="B127" s="8"/>
      <c r="C127" s="95"/>
      <c r="D127" s="9"/>
      <c r="E127" s="19"/>
      <c r="F127" s="21"/>
      <c r="G127" s="28"/>
      <c r="H127" s="23"/>
      <c r="I127" s="27"/>
      <c r="J127" s="24"/>
      <c r="K127" s="97"/>
      <c r="L127" s="108"/>
      <c r="M127" s="98"/>
    </row>
    <row r="128" spans="1:13" ht="18.95" customHeight="1">
      <c r="A128" s="95"/>
      <c r="B128" s="8"/>
      <c r="C128" s="95"/>
      <c r="D128" s="9"/>
      <c r="E128" s="19"/>
      <c r="F128" s="21"/>
      <c r="G128" s="28"/>
      <c r="H128" s="23"/>
      <c r="I128" s="25"/>
      <c r="J128" s="24"/>
      <c r="K128" s="8"/>
      <c r="L128" s="103"/>
      <c r="M128" s="9"/>
    </row>
    <row r="129" spans="1:13" ht="18.95" customHeight="1">
      <c r="A129" s="95"/>
      <c r="B129" s="8"/>
      <c r="C129" s="95"/>
      <c r="D129" s="8"/>
      <c r="E129" s="21"/>
      <c r="F129" s="21"/>
      <c r="G129" s="29"/>
      <c r="H129" s="23"/>
      <c r="I129" s="15"/>
      <c r="J129" s="15"/>
      <c r="K129" s="15"/>
      <c r="L129" s="103"/>
      <c r="M129" s="15"/>
    </row>
    <row r="130" spans="1:13" ht="18.95" customHeight="1">
      <c r="A130" s="60" t="s">
        <v>32</v>
      </c>
      <c r="H130" s="30"/>
      <c r="K130" s="31"/>
      <c r="L130" s="97"/>
      <c r="M130" s="98"/>
    </row>
    <row r="131" spans="1:13">
      <c r="A131" s="95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5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61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98"/>
    </row>
    <row r="134" spans="1:13">
      <c r="A134" s="55" t="s">
        <v>38</v>
      </c>
      <c r="B134" s="49"/>
      <c r="C134" s="49" t="s">
        <v>39</v>
      </c>
      <c r="D134" s="116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43" t="s">
        <v>49</v>
      </c>
      <c r="B135" s="544"/>
      <c r="C135" s="544"/>
      <c r="D135" s="544"/>
      <c r="E135" s="544"/>
      <c r="F135" s="544"/>
      <c r="G135" s="544"/>
      <c r="H135" s="544"/>
      <c r="I135" s="544"/>
      <c r="J135" s="544"/>
      <c r="K135" s="544"/>
      <c r="L135" s="544"/>
      <c r="M135" s="545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CE11-8374-4FF1-98A5-2C373C6AE259}">
  <sheetPr>
    <tabColor rgb="FF7030A0"/>
  </sheetPr>
  <dimension ref="A1:M137"/>
  <sheetViews>
    <sheetView workbookViewId="0">
      <selection activeCell="F8" sqref="F8:G8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10.710937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4"/>
      <c r="C1" s="44"/>
      <c r="D1" s="44"/>
      <c r="E1" s="44"/>
      <c r="F1" s="44"/>
      <c r="G1" s="45"/>
      <c r="H1" s="6" t="s">
        <v>11</v>
      </c>
      <c r="I1" s="46">
        <f>JL!B10</f>
        <v>44928</v>
      </c>
      <c r="J1" s="44"/>
      <c r="K1" s="44"/>
      <c r="L1" s="44"/>
      <c r="M1" s="47"/>
    </row>
    <row r="2" spans="1:13" ht="16.5" customHeight="1">
      <c r="A2" s="94" t="s">
        <v>12</v>
      </c>
      <c r="B2" s="8"/>
      <c r="C2" s="9"/>
      <c r="D2" s="95" t="s">
        <v>13</v>
      </c>
      <c r="E2" s="8"/>
      <c r="F2" s="8"/>
      <c r="G2" s="8"/>
      <c r="H2" s="94" t="s">
        <v>14</v>
      </c>
      <c r="I2" s="10" t="s">
        <v>70</v>
      </c>
      <c r="J2" s="8"/>
      <c r="K2" s="8"/>
      <c r="L2" s="8"/>
      <c r="M2" s="9"/>
    </row>
    <row r="3" spans="1:13" ht="16.5" customHeight="1">
      <c r="A3" s="48" t="s">
        <v>15</v>
      </c>
      <c r="B3" s="49"/>
      <c r="C3" s="9"/>
      <c r="D3" s="62" t="s">
        <v>106</v>
      </c>
      <c r="E3" s="49"/>
      <c r="F3" s="49"/>
      <c r="G3" s="49"/>
      <c r="H3" s="48" t="s">
        <v>14</v>
      </c>
      <c r="I3" s="189"/>
      <c r="J3" s="192"/>
      <c r="K3" s="190"/>
      <c r="L3" s="191"/>
      <c r="M3" s="50"/>
    </row>
    <row r="4" spans="1:13" ht="12.95" customHeight="1">
      <c r="A4" s="51"/>
      <c r="B4" s="97"/>
      <c r="C4" s="51"/>
      <c r="D4" s="98"/>
      <c r="E4" s="97"/>
      <c r="F4" s="11"/>
      <c r="G4" s="97"/>
      <c r="H4" s="97"/>
      <c r="I4" s="97"/>
      <c r="J4" s="97"/>
      <c r="K4" s="98"/>
      <c r="L4" s="51"/>
      <c r="M4" s="98"/>
    </row>
    <row r="5" spans="1:13" ht="18" customHeight="1">
      <c r="A5" s="12"/>
      <c r="B5" s="44"/>
      <c r="C5" s="13" t="s">
        <v>16</v>
      </c>
      <c r="D5" s="47"/>
      <c r="E5" s="52" t="s">
        <v>17</v>
      </c>
      <c r="F5" s="14" t="s">
        <v>18</v>
      </c>
      <c r="G5" s="44" t="s">
        <v>19</v>
      </c>
      <c r="H5" s="44"/>
      <c r="I5" s="15" t="s">
        <v>20</v>
      </c>
      <c r="J5" s="15" t="s">
        <v>21</v>
      </c>
      <c r="K5" s="47"/>
      <c r="L5" s="95" t="s">
        <v>22</v>
      </c>
      <c r="M5" s="9"/>
    </row>
    <row r="6" spans="1:13" ht="15.75" customHeight="1">
      <c r="A6" s="53"/>
      <c r="B6" s="97"/>
      <c r="C6" s="51"/>
      <c r="D6" s="98"/>
      <c r="E6" s="99" t="s">
        <v>23</v>
      </c>
      <c r="F6" s="11"/>
      <c r="G6" s="16" t="s">
        <v>24</v>
      </c>
      <c r="H6" s="52" t="s">
        <v>5</v>
      </c>
      <c r="I6" s="15" t="s">
        <v>25</v>
      </c>
      <c r="J6" s="17" t="s">
        <v>26</v>
      </c>
      <c r="K6" s="98"/>
      <c r="L6" s="99" t="s">
        <v>27</v>
      </c>
      <c r="M6" s="18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5"/>
      <c r="J7" s="15"/>
      <c r="K7" s="56"/>
      <c r="L7" s="58" t="s">
        <v>29</v>
      </c>
      <c r="M7" s="59" t="s">
        <v>30</v>
      </c>
    </row>
    <row r="8" spans="1:13">
      <c r="A8" s="100">
        <v>1</v>
      </c>
      <c r="B8" s="19"/>
      <c r="C8" s="100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93" t="s">
        <v>59</v>
      </c>
      <c r="B9" s="194"/>
      <c r="C9" s="95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7"/>
      <c r="L9" s="103"/>
      <c r="M9" s="98"/>
    </row>
    <row r="10" spans="1:13" ht="18.95" customHeight="1">
      <c r="A10" s="193" t="s">
        <v>60</v>
      </c>
      <c r="B10" s="194"/>
      <c r="C10" s="95" t="str">
        <f>JL!C15</f>
        <v>Zeleninový krém</v>
      </c>
      <c r="D10" s="9"/>
      <c r="E10" s="99" t="s">
        <v>31</v>
      </c>
      <c r="F10" s="21"/>
      <c r="G10" s="104"/>
      <c r="H10" s="23"/>
      <c r="I10" s="25"/>
      <c r="J10" s="24"/>
      <c r="K10" s="8"/>
      <c r="L10" s="103"/>
      <c r="M10" s="9"/>
    </row>
    <row r="11" spans="1:13" ht="18.95" customHeight="1">
      <c r="A11" s="193" t="s">
        <v>84</v>
      </c>
      <c r="B11" s="195"/>
      <c r="C11" s="106" t="str">
        <f>JL!C19</f>
        <v>Pečená krkovička na majoránce se slaninou a cibulí, vařené brambory</v>
      </c>
      <c r="D11" s="9"/>
      <c r="E11" s="19" t="s">
        <v>31</v>
      </c>
      <c r="F11" s="21"/>
      <c r="G11" s="26"/>
      <c r="H11" s="107"/>
      <c r="I11" s="25"/>
      <c r="J11" s="24"/>
      <c r="K11" s="97"/>
      <c r="L11" s="108"/>
      <c r="M11" s="98"/>
    </row>
    <row r="12" spans="1:13" ht="18.95" customHeight="1">
      <c r="A12" s="193" t="s">
        <v>86</v>
      </c>
      <c r="B12" s="196"/>
      <c r="C12" s="106" t="str">
        <f>JL!C23</f>
        <v>Drůbeží játra v pikantní omáčce s rajčaty a paprikami, dušená rýže (játra, cibule, zelenina, chilli, česnek, protlak, mouka, sůl, pepř)</v>
      </c>
      <c r="D12" s="9"/>
      <c r="E12" s="99" t="s">
        <v>31</v>
      </c>
      <c r="F12" s="21"/>
      <c r="G12" s="26"/>
      <c r="H12" s="23"/>
      <c r="I12" s="25"/>
      <c r="J12" s="24"/>
      <c r="K12" s="8"/>
      <c r="L12" s="103"/>
      <c r="M12" s="9"/>
    </row>
    <row r="13" spans="1:13" ht="18.95" customHeight="1">
      <c r="A13" s="193" t="s">
        <v>85</v>
      </c>
      <c r="B13" s="196"/>
      <c r="C13" s="106" t="str">
        <f>JL!C27</f>
        <v>Špecle se sýrem - Käsespätzle (bramborové těstoviny "špecle", smažená cibulka, sůl, směs strouhaných sůrů, pažitka)</v>
      </c>
      <c r="D13" s="9"/>
      <c r="E13" s="19" t="s">
        <v>31</v>
      </c>
      <c r="F13" s="21"/>
      <c r="G13" s="26"/>
      <c r="H13" s="23"/>
      <c r="I13" s="27"/>
      <c r="J13" s="24"/>
      <c r="K13" s="8"/>
      <c r="L13" s="103"/>
      <c r="M13" s="9"/>
    </row>
    <row r="14" spans="1:13" ht="18.95" customHeight="1">
      <c r="A14" s="193" t="s">
        <v>87</v>
      </c>
      <c r="B14" s="197"/>
      <c r="C14" s="106" t="str">
        <f>JL!C32</f>
        <v>Kuřecí steak s anglickou slaninou a sýrem,šťouchané brambory s pažitkou (prsa kuř, angl. slanina, sýr, mouka)</v>
      </c>
      <c r="D14" s="9"/>
      <c r="E14" s="19" t="s">
        <v>31</v>
      </c>
      <c r="F14" s="21"/>
      <c r="G14" s="26"/>
      <c r="H14" s="23"/>
      <c r="I14" s="27"/>
      <c r="J14" s="24"/>
      <c r="K14" s="97"/>
      <c r="L14" s="108"/>
      <c r="M14" s="98"/>
    </row>
    <row r="15" spans="1:13" ht="18.95" customHeight="1">
      <c r="A15" s="111"/>
      <c r="B15" s="112"/>
      <c r="C15" s="541"/>
      <c r="D15" s="542"/>
      <c r="E15" s="19"/>
      <c r="F15" s="21"/>
      <c r="G15" s="26"/>
      <c r="H15" s="23"/>
      <c r="I15" s="27"/>
      <c r="J15" s="24"/>
      <c r="K15" s="8"/>
      <c r="L15" s="103"/>
      <c r="M15" s="9"/>
    </row>
    <row r="16" spans="1:13" ht="18.95" customHeight="1">
      <c r="A16" s="237" t="s">
        <v>109</v>
      </c>
      <c r="B16" s="97"/>
      <c r="C16" s="106" t="str">
        <f>'JL ŠKOLKA'!B8</f>
        <v>Chléb s ochuceným pomazánkovým máslem a pažitkou</v>
      </c>
      <c r="D16" s="9"/>
      <c r="E16" s="19" t="s">
        <v>110</v>
      </c>
      <c r="F16" s="21"/>
      <c r="G16" s="28"/>
      <c r="H16" s="23"/>
      <c r="I16" s="27"/>
      <c r="J16" s="24"/>
      <c r="K16" s="97"/>
      <c r="L16" s="108"/>
      <c r="M16" s="98"/>
    </row>
    <row r="17" spans="1:13" ht="18.95" customHeight="1">
      <c r="A17" s="237" t="s">
        <v>108</v>
      </c>
      <c r="B17" s="8"/>
      <c r="C17" s="236" t="str">
        <f>'JL ŠKOLKA'!B20</f>
        <v>Tuňáková pomazánka s rohlíkem, zelenina</v>
      </c>
      <c r="D17" s="114"/>
      <c r="E17" s="19" t="s">
        <v>110</v>
      </c>
      <c r="F17" s="21"/>
      <c r="G17" s="28"/>
      <c r="H17" s="23"/>
      <c r="I17" s="25"/>
      <c r="J17" s="24"/>
      <c r="K17" s="8"/>
      <c r="L17" s="103"/>
      <c r="M17" s="9"/>
    </row>
    <row r="18" spans="1:13" ht="36" customHeight="1">
      <c r="A18" s="100"/>
      <c r="B18" s="97"/>
      <c r="C18" s="95"/>
      <c r="D18" s="9"/>
      <c r="E18" s="19"/>
      <c r="F18" s="21"/>
      <c r="G18" s="28"/>
      <c r="H18" s="23"/>
      <c r="I18" s="27"/>
      <c r="J18" s="24"/>
      <c r="K18" s="97"/>
      <c r="L18" s="108"/>
      <c r="M18" s="98"/>
    </row>
    <row r="19" spans="1:13" ht="18.95" customHeight="1">
      <c r="A19" s="95"/>
      <c r="B19" s="8"/>
      <c r="C19" s="95"/>
      <c r="D19" s="9"/>
      <c r="E19" s="19"/>
      <c r="F19" s="21"/>
      <c r="G19" s="28"/>
      <c r="H19" s="23"/>
      <c r="I19" s="25"/>
      <c r="J19" s="24"/>
      <c r="K19" s="8"/>
      <c r="L19" s="103"/>
      <c r="M19" s="9"/>
    </row>
    <row r="20" spans="1:13" ht="18.95" customHeight="1">
      <c r="A20" s="95"/>
      <c r="B20" s="8"/>
      <c r="C20" s="95"/>
      <c r="D20" s="9"/>
      <c r="E20" s="19"/>
      <c r="F20" s="21"/>
      <c r="G20" s="28"/>
      <c r="H20" s="23"/>
      <c r="I20" s="25"/>
      <c r="J20" s="24"/>
      <c r="K20" s="8"/>
      <c r="L20" s="103"/>
      <c r="M20" s="9"/>
    </row>
    <row r="21" spans="1:13" ht="18.95" customHeight="1">
      <c r="A21" s="95"/>
      <c r="B21" s="8"/>
      <c r="C21" s="95"/>
      <c r="D21" s="8"/>
      <c r="E21" s="21"/>
      <c r="F21" s="21"/>
      <c r="G21" s="29"/>
      <c r="H21" s="23"/>
      <c r="I21" s="15"/>
      <c r="J21" s="15"/>
      <c r="K21" s="15"/>
      <c r="L21" s="103"/>
      <c r="M21" s="15"/>
    </row>
    <row r="22" spans="1:13" ht="18.95" customHeight="1">
      <c r="A22" s="60" t="s">
        <v>32</v>
      </c>
      <c r="H22" s="30"/>
      <c r="K22" s="31"/>
      <c r="L22" s="97"/>
      <c r="M22" s="98"/>
    </row>
    <row r="23" spans="1:13">
      <c r="A23" s="95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5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61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98"/>
    </row>
    <row r="26" spans="1:13">
      <c r="A26" s="55" t="s">
        <v>38</v>
      </c>
      <c r="B26" s="49"/>
      <c r="C26" s="49" t="s">
        <v>39</v>
      </c>
      <c r="D26" s="116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43" t="s">
        <v>49</v>
      </c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5"/>
    </row>
    <row r="28" spans="1:13" ht="35.1" customHeight="1">
      <c r="A28" s="5" t="s">
        <v>41</v>
      </c>
      <c r="B28" s="44"/>
      <c r="C28" s="44"/>
      <c r="D28" s="44"/>
      <c r="E28" s="44"/>
      <c r="F28" s="44"/>
      <c r="G28" s="45"/>
      <c r="H28" s="6" t="s">
        <v>11</v>
      </c>
      <c r="I28" s="46">
        <f>I1+1</f>
        <v>44929</v>
      </c>
      <c r="J28" s="44"/>
      <c r="K28" s="44"/>
      <c r="L28" s="44"/>
      <c r="M28" s="47"/>
    </row>
    <row r="29" spans="1:13" ht="16.5" customHeight="1">
      <c r="A29" s="94" t="s">
        <v>12</v>
      </c>
      <c r="B29" s="8"/>
      <c r="C29" s="9"/>
      <c r="D29" s="95" t="s">
        <v>13</v>
      </c>
      <c r="E29" s="8"/>
      <c r="F29" s="8"/>
      <c r="G29" s="8"/>
      <c r="H29" s="94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8" t="s">
        <v>15</v>
      </c>
      <c r="B30" s="49"/>
      <c r="C30" s="9"/>
      <c r="D30" s="62" t="str">
        <f>D3</f>
        <v>MŠ PETRKLÍČ + ZŠ PETRKLÍČ</v>
      </c>
      <c r="E30" s="49"/>
      <c r="F30" s="49"/>
      <c r="G30" s="49"/>
      <c r="H30" s="48" t="s">
        <v>14</v>
      </c>
      <c r="I30" s="96">
        <f>I3</f>
        <v>0</v>
      </c>
      <c r="J30" s="49"/>
      <c r="K30" s="49"/>
      <c r="L30" s="49"/>
      <c r="M30" s="50"/>
    </row>
    <row r="31" spans="1:13" ht="12.95" customHeight="1">
      <c r="A31" s="51"/>
      <c r="B31" s="97"/>
      <c r="C31" s="51"/>
      <c r="D31" s="98"/>
      <c r="E31" s="97"/>
      <c r="F31" s="11"/>
      <c r="G31" s="97"/>
      <c r="H31" s="97"/>
      <c r="I31" s="97"/>
      <c r="J31" s="97"/>
      <c r="K31" s="98"/>
      <c r="L31" s="51"/>
      <c r="M31" s="98"/>
    </row>
    <row r="32" spans="1:13" ht="18" customHeight="1">
      <c r="A32" s="12"/>
      <c r="B32" s="44"/>
      <c r="C32" s="13" t="s">
        <v>16</v>
      </c>
      <c r="D32" s="47"/>
      <c r="E32" s="52" t="s">
        <v>17</v>
      </c>
      <c r="F32" s="14" t="s">
        <v>18</v>
      </c>
      <c r="G32" s="44" t="s">
        <v>19</v>
      </c>
      <c r="H32" s="44"/>
      <c r="I32" s="15" t="s">
        <v>20</v>
      </c>
      <c r="J32" s="15" t="s">
        <v>21</v>
      </c>
      <c r="K32" s="47"/>
      <c r="L32" s="95" t="s">
        <v>22</v>
      </c>
      <c r="M32" s="9"/>
    </row>
    <row r="33" spans="1:13" ht="15.75" customHeight="1">
      <c r="A33" s="53"/>
      <c r="B33" s="97"/>
      <c r="C33" s="51"/>
      <c r="D33" s="98"/>
      <c r="E33" s="99" t="s">
        <v>23</v>
      </c>
      <c r="F33" s="11"/>
      <c r="G33" s="16" t="s">
        <v>24</v>
      </c>
      <c r="H33" s="52" t="s">
        <v>5</v>
      </c>
      <c r="I33" s="15" t="s">
        <v>25</v>
      </c>
      <c r="J33" s="17" t="s">
        <v>26</v>
      </c>
      <c r="K33" s="98"/>
      <c r="L33" s="99" t="s">
        <v>27</v>
      </c>
      <c r="M33" s="18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5"/>
      <c r="J34" s="15"/>
      <c r="K34" s="56"/>
      <c r="L34" s="58" t="s">
        <v>29</v>
      </c>
      <c r="M34" s="59" t="s">
        <v>30</v>
      </c>
    </row>
    <row r="35" spans="1:13">
      <c r="A35" s="100">
        <v>1</v>
      </c>
      <c r="B35" s="19"/>
      <c r="C35" s="100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01" t="s">
        <v>59</v>
      </c>
      <c r="B36" s="102"/>
      <c r="C36" s="117" t="str">
        <f>JL!F12</f>
        <v>Hovězí vývar s masem a vlasovými nudlemi</v>
      </c>
      <c r="D36" s="9"/>
      <c r="E36" s="19" t="s">
        <v>31</v>
      </c>
      <c r="F36" s="88"/>
      <c r="G36" s="22"/>
      <c r="H36" s="23"/>
      <c r="I36" s="23"/>
      <c r="J36" s="24"/>
      <c r="K36" s="97"/>
      <c r="L36" s="103"/>
      <c r="M36" s="98"/>
    </row>
    <row r="37" spans="1:13" ht="18.95" customHeight="1">
      <c r="A37" s="101" t="s">
        <v>60</v>
      </c>
      <c r="B37" s="102"/>
      <c r="C37" s="95" t="str">
        <f>JL!F15</f>
        <v>Gulášová polévka</v>
      </c>
      <c r="D37" s="9"/>
      <c r="E37" s="99" t="s">
        <v>31</v>
      </c>
      <c r="F37" s="88"/>
      <c r="G37" s="104"/>
      <c r="H37" s="23"/>
      <c r="I37" s="25"/>
      <c r="J37" s="24"/>
      <c r="K37" s="8"/>
      <c r="L37" s="103"/>
      <c r="M37" s="9"/>
    </row>
    <row r="38" spans="1:13" ht="18.95" customHeight="1">
      <c r="A38" s="101" t="s">
        <v>73</v>
      </c>
      <c r="B38" s="105"/>
      <c r="C38" s="106" t="str">
        <f>JL!F19</f>
        <v>Vepřová plec dušená se zeleninou, houskové knedlíky (vepřové maso, kořenová zelenina, okurky, slanina, cibule, mouka, sůl, pepř, kmín, cukr, smetana, mléko)</v>
      </c>
      <c r="D38" s="9"/>
      <c r="E38" s="19" t="s">
        <v>31</v>
      </c>
      <c r="F38" s="88"/>
      <c r="G38" s="119"/>
      <c r="H38" s="23"/>
      <c r="I38" s="25"/>
      <c r="J38" s="24"/>
      <c r="K38" s="97"/>
      <c r="L38" s="108"/>
      <c r="M38" s="98"/>
    </row>
    <row r="39" spans="1:13" ht="18.95" customHeight="1">
      <c r="A39" s="101" t="s">
        <v>74</v>
      </c>
      <c r="B39" s="109"/>
      <c r="C39" s="106" t="str">
        <f>JL!F23</f>
        <v>Smažený mletý jihočeský řízek se sýrem,  šťouchané brambory s cibulkou (mleté maso, cibule, vejce, slanina, strouhanka, mouka, sůl, česnek, pepř, brambory)</v>
      </c>
      <c r="D39" s="9"/>
      <c r="E39" s="99" t="s">
        <v>31</v>
      </c>
      <c r="F39" s="88"/>
      <c r="G39" s="26"/>
      <c r="H39" s="23"/>
      <c r="I39" s="27"/>
      <c r="J39" s="24"/>
      <c r="K39" s="97"/>
      <c r="L39" s="108"/>
      <c r="M39" s="98"/>
    </row>
    <row r="40" spans="1:13" ht="18.95" customHeight="1">
      <c r="A40" s="101" t="s">
        <v>75</v>
      </c>
      <c r="B40" s="109"/>
      <c r="C40" s="106" t="str">
        <f>JL!F27</f>
        <v>Thajské zelené karí s kokosovým mlékem, jasmínová rýže (brambory, kokosové mléko, kari pasta, cibule, feferonky, mrkev, zelenina, česnek, cukr, koriandr)</v>
      </c>
      <c r="D40" s="9"/>
      <c r="E40" s="19" t="s">
        <v>31</v>
      </c>
      <c r="F40" s="88"/>
      <c r="G40" s="26"/>
      <c r="H40" s="23"/>
      <c r="I40" s="27"/>
      <c r="J40" s="24"/>
      <c r="K40" s="8"/>
      <c r="L40" s="103"/>
      <c r="M40" s="9"/>
    </row>
    <row r="41" spans="1:13" ht="18.95" customHeight="1">
      <c r="A41" s="101" t="s">
        <v>76</v>
      </c>
      <c r="B41" s="110"/>
      <c r="C41" s="106" t="str">
        <f>JL!F32</f>
        <v>Vídeňská hovězí roštěná, americké brambory (hovězí rostěná, mouka, pepř, sůl, cibule)</v>
      </c>
      <c r="D41" s="9"/>
      <c r="E41" s="19" t="s">
        <v>31</v>
      </c>
      <c r="F41" s="88"/>
      <c r="G41" s="26"/>
      <c r="H41" s="23"/>
      <c r="I41" s="27"/>
      <c r="J41" s="24"/>
      <c r="K41" s="97"/>
      <c r="L41" s="108"/>
      <c r="M41" s="98"/>
    </row>
    <row r="42" spans="1:13" ht="18.95" customHeight="1">
      <c r="A42" s="111"/>
      <c r="B42" s="112"/>
      <c r="C42" s="541"/>
      <c r="D42" s="542"/>
      <c r="E42" s="19"/>
      <c r="F42" s="88"/>
      <c r="G42" s="26"/>
      <c r="H42" s="23"/>
      <c r="I42" s="118"/>
      <c r="J42" s="24"/>
      <c r="K42" s="8"/>
      <c r="L42" s="103"/>
      <c r="M42" s="9"/>
    </row>
    <row r="43" spans="1:13" ht="18.95" customHeight="1">
      <c r="A43" s="237" t="s">
        <v>109</v>
      </c>
      <c r="B43" s="97"/>
      <c r="C43" s="106" t="str">
        <f>'JL ŠKOLKA'!D8</f>
        <v>Šlehaný tvaroh s ovocem</v>
      </c>
      <c r="D43" s="9"/>
      <c r="E43" s="19" t="s">
        <v>110</v>
      </c>
      <c r="F43" s="88"/>
      <c r="G43" s="28"/>
      <c r="H43" s="23"/>
      <c r="I43" s="27"/>
      <c r="J43" s="24"/>
      <c r="K43" s="97"/>
      <c r="L43" s="108"/>
      <c r="M43" s="98"/>
    </row>
    <row r="44" spans="1:13" ht="18.95" customHeight="1">
      <c r="A44" s="237" t="s">
        <v>108</v>
      </c>
      <c r="B44" s="8"/>
      <c r="C44" s="236" t="str">
        <f>'JL ŠKOLKA'!D20</f>
        <v>Obložený chléb se šunkou, zelenina</v>
      </c>
      <c r="D44" s="114"/>
      <c r="E44" s="19" t="s">
        <v>110</v>
      </c>
      <c r="F44" s="21"/>
      <c r="G44" s="28"/>
      <c r="H44" s="23"/>
      <c r="I44" s="25"/>
      <c r="J44" s="24"/>
      <c r="K44" s="8"/>
      <c r="L44" s="103"/>
      <c r="M44" s="9"/>
    </row>
    <row r="45" spans="1:13" ht="36" customHeight="1">
      <c r="A45" s="100"/>
      <c r="B45" s="97"/>
      <c r="C45" s="95"/>
      <c r="D45" s="9"/>
      <c r="E45" s="19"/>
      <c r="F45" s="21"/>
      <c r="G45" s="28"/>
      <c r="H45" s="23"/>
      <c r="I45" s="27"/>
      <c r="J45" s="24"/>
      <c r="K45" s="97"/>
      <c r="L45" s="108"/>
      <c r="M45" s="98"/>
    </row>
    <row r="46" spans="1:13" ht="18.95" customHeight="1">
      <c r="A46" s="95"/>
      <c r="B46" s="8"/>
      <c r="C46" s="95"/>
      <c r="D46" s="9"/>
      <c r="E46" s="19"/>
      <c r="F46" s="21"/>
      <c r="G46" s="28"/>
      <c r="H46" s="23"/>
      <c r="I46" s="25"/>
      <c r="J46" s="24"/>
      <c r="K46" s="8"/>
      <c r="L46" s="103"/>
      <c r="M46" s="9"/>
    </row>
    <row r="47" spans="1:13" ht="18.95" customHeight="1">
      <c r="A47" s="95"/>
      <c r="B47" s="8"/>
      <c r="C47" s="95"/>
      <c r="D47" s="9"/>
      <c r="E47" s="19"/>
      <c r="F47" s="21"/>
      <c r="G47" s="28"/>
      <c r="H47" s="23"/>
      <c r="I47" s="25"/>
      <c r="J47" s="24"/>
      <c r="K47" s="8"/>
      <c r="L47" s="103"/>
      <c r="M47" s="9"/>
    </row>
    <row r="48" spans="1:13" ht="18.95" customHeight="1">
      <c r="A48" s="95"/>
      <c r="B48" s="8"/>
      <c r="C48" s="95"/>
      <c r="D48" s="8"/>
      <c r="E48" s="21"/>
      <c r="F48" s="21"/>
      <c r="G48" s="29"/>
      <c r="H48" s="23"/>
      <c r="I48" s="15"/>
      <c r="J48" s="15"/>
      <c r="K48" s="15"/>
      <c r="L48" s="103"/>
      <c r="M48" s="15"/>
    </row>
    <row r="49" spans="1:13" ht="18.95" customHeight="1">
      <c r="A49" s="60" t="s">
        <v>32</v>
      </c>
      <c r="H49" s="30"/>
      <c r="K49" s="31"/>
      <c r="L49" s="97"/>
      <c r="M49" s="98"/>
    </row>
    <row r="50" spans="1:13">
      <c r="A50" s="95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5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61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98"/>
    </row>
    <row r="53" spans="1:13">
      <c r="A53" s="55" t="s">
        <v>38</v>
      </c>
      <c r="B53" s="49"/>
      <c r="C53" s="49" t="s">
        <v>39</v>
      </c>
      <c r="D53" s="116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43" t="s">
        <v>49</v>
      </c>
      <c r="B54" s="544"/>
      <c r="C54" s="544"/>
      <c r="D54" s="544"/>
      <c r="E54" s="544"/>
      <c r="F54" s="544"/>
      <c r="G54" s="544"/>
      <c r="H54" s="544"/>
      <c r="I54" s="544"/>
      <c r="J54" s="544"/>
      <c r="K54" s="544"/>
      <c r="L54" s="544"/>
      <c r="M54" s="545"/>
    </row>
    <row r="55" spans="1:13" ht="35.1" customHeight="1">
      <c r="A55" s="5" t="s">
        <v>41</v>
      </c>
      <c r="B55" s="44"/>
      <c r="C55" s="44"/>
      <c r="D55" s="44"/>
      <c r="E55" s="44"/>
      <c r="F55" s="44"/>
      <c r="G55" s="45"/>
      <c r="H55" s="6" t="s">
        <v>11</v>
      </c>
      <c r="I55" s="46">
        <f>I28+1</f>
        <v>44930</v>
      </c>
      <c r="J55" s="44"/>
      <c r="K55" s="44"/>
      <c r="L55" s="44"/>
      <c r="M55" s="47"/>
    </row>
    <row r="56" spans="1:13" ht="16.5" customHeight="1">
      <c r="A56" s="94" t="s">
        <v>12</v>
      </c>
      <c r="B56" s="8"/>
      <c r="C56" s="9"/>
      <c r="D56" s="95" t="s">
        <v>13</v>
      </c>
      <c r="E56" s="8"/>
      <c r="F56" s="8"/>
      <c r="G56" s="8"/>
      <c r="H56" s="94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8" t="s">
        <v>15</v>
      </c>
      <c r="B57" s="49"/>
      <c r="C57" s="9"/>
      <c r="D57" s="62" t="str">
        <f>D30</f>
        <v>MŠ PETRKLÍČ + ZŠ PETRKLÍČ</v>
      </c>
      <c r="E57" s="49"/>
      <c r="F57" s="49"/>
      <c r="G57" s="49"/>
      <c r="H57" s="48" t="s">
        <v>14</v>
      </c>
      <c r="I57" s="96">
        <f>I3</f>
        <v>0</v>
      </c>
      <c r="J57" s="49"/>
      <c r="K57" s="49"/>
      <c r="L57" s="49"/>
      <c r="M57" s="50"/>
    </row>
    <row r="58" spans="1:13" ht="12.95" customHeight="1">
      <c r="A58" s="51"/>
      <c r="B58" s="97"/>
      <c r="C58" s="51"/>
      <c r="D58" s="98"/>
      <c r="E58" s="97"/>
      <c r="F58" s="11"/>
      <c r="G58" s="97"/>
      <c r="H58" s="97"/>
      <c r="I58" s="97"/>
      <c r="J58" s="97"/>
      <c r="K58" s="98"/>
      <c r="L58" s="51"/>
      <c r="M58" s="98"/>
    </row>
    <row r="59" spans="1:13" ht="18" customHeight="1">
      <c r="A59" s="12"/>
      <c r="B59" s="44"/>
      <c r="C59" s="13" t="s">
        <v>16</v>
      </c>
      <c r="D59" s="47"/>
      <c r="E59" s="52" t="s">
        <v>17</v>
      </c>
      <c r="F59" s="14" t="s">
        <v>18</v>
      </c>
      <c r="G59" s="44" t="s">
        <v>19</v>
      </c>
      <c r="H59" s="44"/>
      <c r="I59" s="15" t="s">
        <v>20</v>
      </c>
      <c r="J59" s="15" t="s">
        <v>21</v>
      </c>
      <c r="K59" s="47"/>
      <c r="L59" s="95" t="s">
        <v>22</v>
      </c>
      <c r="M59" s="9"/>
    </row>
    <row r="60" spans="1:13" ht="15.75" customHeight="1">
      <c r="A60" s="53"/>
      <c r="B60" s="97"/>
      <c r="C60" s="51"/>
      <c r="D60" s="98"/>
      <c r="E60" s="99" t="s">
        <v>23</v>
      </c>
      <c r="F60" s="11"/>
      <c r="G60" s="16" t="s">
        <v>24</v>
      </c>
      <c r="H60" s="52" t="s">
        <v>5</v>
      </c>
      <c r="I60" s="15" t="s">
        <v>25</v>
      </c>
      <c r="J60" s="17" t="s">
        <v>26</v>
      </c>
      <c r="K60" s="98"/>
      <c r="L60" s="99" t="s">
        <v>27</v>
      </c>
      <c r="M60" s="18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5"/>
      <c r="J61" s="15"/>
      <c r="K61" s="56"/>
      <c r="L61" s="58" t="s">
        <v>29</v>
      </c>
      <c r="M61" s="59" t="s">
        <v>30</v>
      </c>
    </row>
    <row r="62" spans="1:13">
      <c r="A62" s="100">
        <v>1</v>
      </c>
      <c r="B62" s="19"/>
      <c r="C62" s="100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01" t="s">
        <v>59</v>
      </c>
      <c r="B63" s="102"/>
      <c r="C63" s="117" t="str">
        <f>JL!I12</f>
        <v>Slovenská kroupová se zeleninou</v>
      </c>
      <c r="D63" s="9"/>
      <c r="E63" s="19" t="s">
        <v>31</v>
      </c>
      <c r="F63" s="88"/>
      <c r="G63" s="22"/>
      <c r="H63" s="23"/>
      <c r="I63" s="23"/>
      <c r="J63" s="24"/>
      <c r="K63" s="97"/>
      <c r="L63" s="103"/>
      <c r="M63" s="98"/>
    </row>
    <row r="64" spans="1:13" ht="18.95" customHeight="1">
      <c r="A64" s="101" t="s">
        <v>60</v>
      </c>
      <c r="B64" s="102"/>
      <c r="C64" s="95" t="str">
        <f>JL!I15</f>
        <v>Rychtářská s ovesnými vločkami</v>
      </c>
      <c r="D64" s="9"/>
      <c r="E64" s="99" t="s">
        <v>31</v>
      </c>
      <c r="F64" s="88"/>
      <c r="G64" s="104"/>
      <c r="H64" s="23"/>
      <c r="I64" s="25"/>
      <c r="J64" s="24"/>
      <c r="K64" s="8"/>
      <c r="L64" s="103"/>
      <c r="M64" s="9"/>
    </row>
    <row r="65" spans="1:13" ht="18.95" customHeight="1">
      <c r="A65" s="101" t="s">
        <v>73</v>
      </c>
      <c r="B65" s="105"/>
      <c r="C65" s="106" t="str">
        <f>JL!I19</f>
        <v>Hronovská vepřová kýta na zázvoru, bramborová kaše (vepřové maso, cibule, zázvor, slanina, mouka, sůl, pepř, citron)</v>
      </c>
      <c r="D65" s="9"/>
      <c r="E65" s="19" t="s">
        <v>31</v>
      </c>
      <c r="F65" s="88"/>
      <c r="G65" s="26"/>
      <c r="H65" s="23"/>
      <c r="I65" s="25"/>
      <c r="J65" s="24"/>
      <c r="K65" s="97"/>
      <c r="L65" s="108"/>
      <c r="M65" s="98"/>
    </row>
    <row r="66" spans="1:13" ht="18.95" customHeight="1">
      <c r="A66" s="101" t="s">
        <v>74</v>
      </c>
      <c r="B66" s="109"/>
      <c r="C66" s="106" t="str">
        <f>JL!I23</f>
        <v>Chalupářský hovězí guláš, houskové knedlíky (hovězí maso, slanina, cibule, žampiony, kapie, mouka, česnek, sůl, paprika mletá, feferonky)</v>
      </c>
      <c r="D66" s="9"/>
      <c r="E66" s="99" t="s">
        <v>31</v>
      </c>
      <c r="F66" s="88"/>
      <c r="G66" s="26"/>
      <c r="H66" s="23"/>
      <c r="I66" s="27"/>
      <c r="J66" s="24"/>
      <c r="K66" s="97"/>
      <c r="L66" s="108"/>
      <c r="M66" s="98"/>
    </row>
    <row r="67" spans="1:13" ht="18.95" customHeight="1">
      <c r="A67" s="101" t="s">
        <v>75</v>
      </c>
      <c r="B67" s="109"/>
      <c r="C67" s="106" t="str">
        <f>JL!I27</f>
        <v>Gratinované brambory s cuketou, červenou cibulí, rajčaty a sýrem na způsob Mousaky</v>
      </c>
      <c r="D67" s="9"/>
      <c r="E67" s="19" t="s">
        <v>31</v>
      </c>
      <c r="F67" s="88"/>
      <c r="G67" s="26"/>
      <c r="H67" s="23"/>
      <c r="I67" s="27"/>
      <c r="J67" s="24"/>
      <c r="K67" s="8"/>
      <c r="L67" s="103"/>
      <c r="M67" s="9"/>
    </row>
    <row r="68" spans="1:13" ht="18.95" customHeight="1">
      <c r="A68" s="101" t="s">
        <v>76</v>
      </c>
      <c r="B68" s="110"/>
      <c r="C68" s="106" t="str">
        <f>JL!H32</f>
        <v>4.</v>
      </c>
      <c r="D68" s="9"/>
      <c r="E68" s="19" t="s">
        <v>31</v>
      </c>
      <c r="F68" s="88"/>
      <c r="G68" s="26"/>
      <c r="H68" s="23"/>
      <c r="I68" s="27"/>
      <c r="J68" s="24"/>
      <c r="K68" s="97"/>
      <c r="L68" s="108"/>
      <c r="M68" s="98"/>
    </row>
    <row r="69" spans="1:13" ht="18.95" customHeight="1">
      <c r="A69" s="111"/>
      <c r="B69" s="112"/>
      <c r="C69" s="541"/>
      <c r="D69" s="542"/>
      <c r="E69" s="19"/>
      <c r="F69" s="88"/>
      <c r="G69" s="26"/>
      <c r="H69" s="23"/>
      <c r="I69" s="27"/>
      <c r="J69" s="24"/>
      <c r="K69" s="8"/>
      <c r="L69" s="103"/>
      <c r="M69" s="9"/>
    </row>
    <row r="70" spans="1:13" ht="18.95" customHeight="1">
      <c r="A70" s="237" t="s">
        <v>109</v>
      </c>
      <c r="B70" s="97"/>
      <c r="C70" s="106" t="str">
        <f>'JL ŠKOLKA'!F8</f>
        <v>Vícezrnná bageta se sýrovo-smetanovou pomazánkou</v>
      </c>
      <c r="D70" s="9"/>
      <c r="E70" s="19" t="s">
        <v>110</v>
      </c>
      <c r="F70" s="88"/>
      <c r="G70" s="28"/>
      <c r="H70" s="23"/>
      <c r="I70" s="27"/>
      <c r="J70" s="24"/>
      <c r="K70" s="97"/>
      <c r="L70" s="108"/>
      <c r="M70" s="98"/>
    </row>
    <row r="71" spans="1:13" ht="18.95" customHeight="1">
      <c r="A71" s="237" t="s">
        <v>108</v>
      </c>
      <c r="B71" s="8"/>
      <c r="C71" s="236" t="str">
        <f>'JL ŠKOLKA'!F20</f>
        <v>Rohlík s tvarohovo-vajíčkovou pomazánkou a ředkvičkami</v>
      </c>
      <c r="D71" s="114"/>
      <c r="E71" s="19" t="s">
        <v>110</v>
      </c>
      <c r="F71" s="21"/>
      <c r="G71" s="28"/>
      <c r="H71" s="23"/>
      <c r="I71" s="25"/>
      <c r="J71" s="24"/>
      <c r="K71" s="8"/>
      <c r="L71" s="103"/>
      <c r="M71" s="9"/>
    </row>
    <row r="72" spans="1:13" ht="36" customHeight="1">
      <c r="A72" s="100"/>
      <c r="B72" s="97"/>
      <c r="C72" s="95"/>
      <c r="D72" s="9"/>
      <c r="E72" s="19"/>
      <c r="F72" s="21"/>
      <c r="G72" s="28"/>
      <c r="H72" s="23"/>
      <c r="I72" s="25"/>
      <c r="J72" s="24"/>
      <c r="K72" s="8"/>
      <c r="L72" s="103"/>
      <c r="M72" s="9"/>
    </row>
    <row r="73" spans="1:13" ht="18.95" customHeight="1">
      <c r="A73" s="95"/>
      <c r="B73" s="8"/>
      <c r="C73" s="95"/>
      <c r="D73" s="9"/>
      <c r="E73" s="19"/>
      <c r="F73" s="21"/>
      <c r="G73" s="28"/>
      <c r="H73" s="23"/>
      <c r="I73" s="27"/>
      <c r="J73" s="24"/>
      <c r="K73" s="97"/>
      <c r="L73" s="108"/>
      <c r="M73" s="98"/>
    </row>
    <row r="74" spans="1:13" ht="18.95" customHeight="1">
      <c r="A74" s="95"/>
      <c r="B74" s="8"/>
      <c r="C74" s="95"/>
      <c r="D74" s="9"/>
      <c r="E74" s="19"/>
      <c r="F74" s="21"/>
      <c r="G74" s="28"/>
      <c r="H74" s="23"/>
      <c r="I74" s="25"/>
      <c r="J74" s="24"/>
      <c r="K74" s="8"/>
      <c r="L74" s="103"/>
      <c r="M74" s="9"/>
    </row>
    <row r="75" spans="1:13" ht="18.95" customHeight="1">
      <c r="A75" s="95"/>
      <c r="B75" s="8"/>
      <c r="C75" s="95"/>
      <c r="D75" s="8"/>
      <c r="E75" s="21"/>
      <c r="F75" s="21"/>
      <c r="G75" s="29"/>
      <c r="H75" s="23"/>
      <c r="I75" s="15"/>
      <c r="J75" s="15"/>
      <c r="K75" s="15"/>
      <c r="L75" s="103"/>
      <c r="M75" s="15"/>
    </row>
    <row r="76" spans="1:13" ht="18.95" customHeight="1">
      <c r="A76" s="60" t="s">
        <v>32</v>
      </c>
      <c r="H76" s="30"/>
      <c r="K76" s="31"/>
      <c r="L76" s="97"/>
      <c r="M76" s="98"/>
    </row>
    <row r="77" spans="1:13">
      <c r="A77" s="95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5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61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98"/>
    </row>
    <row r="80" spans="1:13">
      <c r="A80" s="55" t="s">
        <v>38</v>
      </c>
      <c r="B80" s="49"/>
      <c r="C80" s="49" t="s">
        <v>39</v>
      </c>
      <c r="D80" s="116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43" t="s">
        <v>49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5"/>
    </row>
    <row r="82" spans="1:13" ht="35.1" customHeight="1">
      <c r="A82" s="5" t="s">
        <v>41</v>
      </c>
      <c r="B82" s="44"/>
      <c r="C82" s="44"/>
      <c r="D82" s="44"/>
      <c r="E82" s="44"/>
      <c r="F82" s="44"/>
      <c r="G82" s="45"/>
      <c r="H82" s="6" t="s">
        <v>11</v>
      </c>
      <c r="I82" s="46">
        <f>I55+1</f>
        <v>44931</v>
      </c>
      <c r="J82" s="44"/>
      <c r="K82" s="44"/>
      <c r="L82" s="44"/>
      <c r="M82" s="47"/>
    </row>
    <row r="83" spans="1:13" ht="16.5" customHeight="1">
      <c r="A83" s="94" t="s">
        <v>12</v>
      </c>
      <c r="B83" s="8"/>
      <c r="C83" s="9"/>
      <c r="D83" s="95" t="s">
        <v>13</v>
      </c>
      <c r="E83" s="8"/>
      <c r="F83" s="8"/>
      <c r="G83" s="8"/>
      <c r="H83" s="94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8" t="s">
        <v>15</v>
      </c>
      <c r="B84" s="49"/>
      <c r="C84" s="9"/>
      <c r="D84" s="62" t="str">
        <f>D57</f>
        <v>MŠ PETRKLÍČ + ZŠ PETRKLÍČ</v>
      </c>
      <c r="E84" s="49"/>
      <c r="F84" s="49"/>
      <c r="G84" s="49"/>
      <c r="H84" s="48" t="s">
        <v>14</v>
      </c>
      <c r="I84" s="96">
        <f>I57</f>
        <v>0</v>
      </c>
      <c r="J84" s="49"/>
      <c r="K84" s="49"/>
      <c r="L84" s="49"/>
      <c r="M84" s="50"/>
    </row>
    <row r="85" spans="1:13" ht="12.95" customHeight="1">
      <c r="A85" s="51"/>
      <c r="B85" s="97"/>
      <c r="C85" s="51"/>
      <c r="D85" s="98"/>
      <c r="E85" s="97"/>
      <c r="F85" s="11"/>
      <c r="G85" s="97"/>
      <c r="H85" s="97"/>
      <c r="I85" s="97"/>
      <c r="J85" s="97"/>
      <c r="K85" s="98"/>
      <c r="L85" s="51"/>
      <c r="M85" s="98"/>
    </row>
    <row r="86" spans="1:13" ht="18" customHeight="1">
      <c r="A86" s="12"/>
      <c r="B86" s="44"/>
      <c r="C86" s="13" t="s">
        <v>16</v>
      </c>
      <c r="D86" s="47"/>
      <c r="E86" s="52" t="s">
        <v>17</v>
      </c>
      <c r="F86" s="14" t="s">
        <v>18</v>
      </c>
      <c r="G86" s="44" t="s">
        <v>19</v>
      </c>
      <c r="H86" s="44"/>
      <c r="I86" s="15" t="s">
        <v>20</v>
      </c>
      <c r="J86" s="15" t="s">
        <v>21</v>
      </c>
      <c r="K86" s="47"/>
      <c r="L86" s="95" t="s">
        <v>22</v>
      </c>
      <c r="M86" s="9"/>
    </row>
    <row r="87" spans="1:13" ht="15.75" customHeight="1">
      <c r="A87" s="53"/>
      <c r="B87" s="97"/>
      <c r="C87" s="51"/>
      <c r="D87" s="98"/>
      <c r="E87" s="99" t="s">
        <v>23</v>
      </c>
      <c r="F87" s="11"/>
      <c r="G87" s="16" t="s">
        <v>24</v>
      </c>
      <c r="H87" s="52" t="s">
        <v>5</v>
      </c>
      <c r="I87" s="15" t="s">
        <v>25</v>
      </c>
      <c r="J87" s="17" t="s">
        <v>26</v>
      </c>
      <c r="K87" s="98"/>
      <c r="L87" s="99" t="s">
        <v>27</v>
      </c>
      <c r="M87" s="18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5"/>
      <c r="J88" s="15"/>
      <c r="K88" s="56"/>
      <c r="L88" s="58" t="s">
        <v>29</v>
      </c>
      <c r="M88" s="59" t="s">
        <v>30</v>
      </c>
    </row>
    <row r="89" spans="1:13">
      <c r="A89" s="100">
        <v>1</v>
      </c>
      <c r="B89" s="19"/>
      <c r="C89" s="100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01" t="s">
        <v>59</v>
      </c>
      <c r="B90" s="102"/>
      <c r="C90" s="95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7"/>
      <c r="L90" s="103"/>
      <c r="M90" s="98"/>
    </row>
    <row r="91" spans="1:13" ht="18.95" customHeight="1">
      <c r="A91" s="101" t="s">
        <v>60</v>
      </c>
      <c r="B91" s="102"/>
      <c r="C91" s="95" t="str">
        <f>JL!L15</f>
        <v>Horácká fazolová s paprikou</v>
      </c>
      <c r="D91" s="9"/>
      <c r="E91" s="99" t="s">
        <v>31</v>
      </c>
      <c r="F91" s="21"/>
      <c r="G91" s="104"/>
      <c r="H91" s="23"/>
      <c r="I91" s="25"/>
      <c r="J91" s="24"/>
      <c r="K91" s="8"/>
      <c r="L91" s="103"/>
      <c r="M91" s="9"/>
    </row>
    <row r="92" spans="1:13" ht="18.95" customHeight="1">
      <c r="A92" s="101" t="s">
        <v>73</v>
      </c>
      <c r="B92" s="105"/>
      <c r="C92" s="106" t="str">
        <f>JL!L19</f>
        <v>Burgundská hovězí pečeně na červeném víně, houskové knedlíky (hovězí, mouka, cukr, ocet, protlak, sůl, pepř, slanina, víno)</v>
      </c>
      <c r="D92" s="9"/>
      <c r="E92" s="19" t="s">
        <v>31</v>
      </c>
      <c r="F92" s="21"/>
      <c r="G92" s="119"/>
      <c r="H92" s="23"/>
      <c r="I92" s="25"/>
      <c r="J92" s="24"/>
      <c r="K92" s="97"/>
      <c r="L92" s="108"/>
      <c r="M92" s="98"/>
    </row>
    <row r="93" spans="1:13" ht="18.95" customHeight="1">
      <c r="A93" s="101" t="s">
        <v>74</v>
      </c>
      <c r="B93" s="109"/>
      <c r="C93" s="106" t="str">
        <f>JL!L23</f>
        <v>Zapečené těstoviny s kuřecím masem a pórkem (kuřecí maso sekané, těstoviny, cibule,sůl, pepř, vejce, smetana, pórek, máslo, sýr)</v>
      </c>
      <c r="D93" s="9"/>
      <c r="E93" s="99" t="s">
        <v>31</v>
      </c>
      <c r="F93" s="21"/>
      <c r="G93" s="26"/>
      <c r="H93" s="23"/>
      <c r="I93" s="27"/>
      <c r="J93" s="24"/>
      <c r="K93" s="97"/>
      <c r="L93" s="108"/>
      <c r="M93" s="98"/>
    </row>
    <row r="94" spans="1:13" ht="18.95" customHeight="1">
      <c r="A94" s="101" t="s">
        <v>75</v>
      </c>
      <c r="B94" s="109"/>
      <c r="C94" s="106" t="str">
        <f>JL!L27</f>
        <v>Bramborové šišky s mákem, přepuštěné máslo, mléko (brambory, mouka, vejce, máslo, mák, cukr, voda)</v>
      </c>
      <c r="D94" s="9"/>
      <c r="E94" s="19" t="s">
        <v>31</v>
      </c>
      <c r="F94" s="21"/>
      <c r="G94" s="26"/>
      <c r="H94" s="23"/>
      <c r="I94" s="27"/>
      <c r="J94" s="24"/>
      <c r="K94" s="8"/>
      <c r="L94" s="103"/>
      <c r="M94" s="9"/>
    </row>
    <row r="95" spans="1:13" ht="18.95" customHeight="1">
      <c r="A95" s="101" t="s">
        <v>76</v>
      </c>
      <c r="B95" s="110"/>
      <c r="C95" s="106" t="str">
        <f>JL!L32</f>
        <v>Vepřový plátek na houbách, smažené krokety (vepřové maso, mouka, houby, máslo, sůl, pepř, kmín)</v>
      </c>
      <c r="D95" s="9"/>
      <c r="E95" s="19" t="s">
        <v>31</v>
      </c>
      <c r="F95" s="21"/>
      <c r="G95" s="26"/>
      <c r="H95" s="23"/>
      <c r="I95" s="27"/>
      <c r="J95" s="24"/>
      <c r="K95" s="97"/>
      <c r="L95" s="108"/>
      <c r="M95" s="98"/>
    </row>
    <row r="96" spans="1:13" ht="18.95" customHeight="1">
      <c r="A96" s="111"/>
      <c r="B96" s="112"/>
      <c r="C96" s="541"/>
      <c r="D96" s="542"/>
      <c r="E96" s="19"/>
      <c r="F96" s="21"/>
      <c r="G96" s="26"/>
      <c r="H96" s="23"/>
      <c r="I96" s="27"/>
      <c r="J96" s="24"/>
      <c r="K96" s="8"/>
      <c r="L96" s="103"/>
      <c r="M96" s="9"/>
    </row>
    <row r="97" spans="1:13" ht="18.95" customHeight="1">
      <c r="A97" s="237" t="s">
        <v>109</v>
      </c>
      <c r="B97" s="97"/>
      <c r="C97" s="106" t="str">
        <f>'JL ŠKOLKA'!H8</f>
        <v>Houska s máslem a ovocnou pomazánkou (džem)</v>
      </c>
      <c r="D97" s="9"/>
      <c r="E97" s="19" t="s">
        <v>110</v>
      </c>
      <c r="F97" s="21"/>
      <c r="G97" s="28"/>
      <c r="H97" s="23"/>
      <c r="I97" s="27"/>
      <c r="J97" s="24"/>
      <c r="K97" s="97"/>
      <c r="L97" s="108"/>
      <c r="M97" s="98"/>
    </row>
    <row r="98" spans="1:13" ht="18.95" customHeight="1">
      <c r="A98" s="237" t="s">
        <v>108</v>
      </c>
      <c r="B98" s="8"/>
      <c r="C98" s="236" t="str">
        <f>'JL ŠKOLKA'!H20</f>
        <v>Tmavý toastový chléb se salámovou pomazánkou, zelenina</v>
      </c>
      <c r="D98" s="114"/>
      <c r="E98" s="19" t="s">
        <v>110</v>
      </c>
      <c r="F98" s="21"/>
      <c r="G98" s="28"/>
      <c r="H98" s="23"/>
      <c r="I98" s="25"/>
      <c r="J98" s="24"/>
      <c r="K98" s="8"/>
      <c r="L98" s="103"/>
      <c r="M98" s="9"/>
    </row>
    <row r="99" spans="1:13" ht="36" customHeight="1">
      <c r="A99" s="100"/>
      <c r="B99" s="97"/>
      <c r="C99" s="95"/>
      <c r="D99" s="9"/>
      <c r="E99" s="19"/>
      <c r="F99" s="21"/>
      <c r="G99" s="28"/>
      <c r="H99" s="23"/>
      <c r="I99" s="25"/>
      <c r="J99" s="24"/>
      <c r="K99" s="8"/>
      <c r="L99" s="103"/>
      <c r="M99" s="9"/>
    </row>
    <row r="100" spans="1:13" ht="18.95" customHeight="1">
      <c r="A100" s="95"/>
      <c r="B100" s="8"/>
      <c r="C100" s="95"/>
      <c r="D100" s="9"/>
      <c r="E100" s="19"/>
      <c r="F100" s="21"/>
      <c r="G100" s="28"/>
      <c r="H100" s="23"/>
      <c r="I100" s="27"/>
      <c r="J100" s="24"/>
      <c r="K100" s="97"/>
      <c r="L100" s="108"/>
      <c r="M100" s="98"/>
    </row>
    <row r="101" spans="1:13" ht="18.95" customHeight="1">
      <c r="A101" s="95"/>
      <c r="B101" s="8"/>
      <c r="C101" s="95"/>
      <c r="D101" s="9"/>
      <c r="E101" s="19"/>
      <c r="F101" s="21"/>
      <c r="G101" s="28"/>
      <c r="H101" s="23"/>
      <c r="I101" s="25"/>
      <c r="J101" s="24"/>
      <c r="K101" s="8"/>
      <c r="L101" s="103"/>
      <c r="M101" s="9"/>
    </row>
    <row r="102" spans="1:13" ht="18.95" customHeight="1">
      <c r="A102" s="95"/>
      <c r="B102" s="8"/>
      <c r="C102" s="95"/>
      <c r="D102" s="8"/>
      <c r="E102" s="21"/>
      <c r="F102" s="21"/>
      <c r="G102" s="29"/>
      <c r="H102" s="23"/>
      <c r="I102" s="15"/>
      <c r="J102" s="15"/>
      <c r="K102" s="15"/>
      <c r="L102" s="103"/>
      <c r="M102" s="15"/>
    </row>
    <row r="103" spans="1:13" ht="18.95" customHeight="1">
      <c r="A103" s="60" t="s">
        <v>32</v>
      </c>
      <c r="H103" s="30"/>
      <c r="K103" s="31"/>
      <c r="L103" s="97"/>
      <c r="M103" s="98"/>
    </row>
    <row r="104" spans="1:13">
      <c r="A104" s="95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5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61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98"/>
    </row>
    <row r="107" spans="1:13">
      <c r="A107" s="55" t="s">
        <v>38</v>
      </c>
      <c r="B107" s="49"/>
      <c r="C107" s="49" t="s">
        <v>39</v>
      </c>
      <c r="D107" s="116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43" t="s">
        <v>49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5"/>
    </row>
    <row r="109" spans="1:13" ht="35.1" customHeight="1">
      <c r="A109" s="5" t="s">
        <v>41</v>
      </c>
      <c r="B109" s="44"/>
      <c r="C109" s="44"/>
      <c r="D109" s="44"/>
      <c r="E109" s="44"/>
      <c r="F109" s="44"/>
      <c r="G109" s="45"/>
      <c r="H109" s="6" t="s">
        <v>11</v>
      </c>
      <c r="I109" s="46">
        <f>I82+1</f>
        <v>44932</v>
      </c>
      <c r="J109" s="44"/>
      <c r="K109" s="44"/>
      <c r="L109" s="44"/>
      <c r="M109" s="47"/>
    </row>
    <row r="110" spans="1:13" ht="16.5" customHeight="1">
      <c r="A110" s="94" t="s">
        <v>12</v>
      </c>
      <c r="B110" s="8"/>
      <c r="C110" s="9"/>
      <c r="D110" s="95" t="s">
        <v>13</v>
      </c>
      <c r="E110" s="8"/>
      <c r="F110" s="8"/>
      <c r="G110" s="8"/>
      <c r="H110" s="94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8" t="s">
        <v>15</v>
      </c>
      <c r="B111" s="49"/>
      <c r="C111" s="9"/>
      <c r="D111" s="62" t="str">
        <f>D84</f>
        <v>MŠ PETRKLÍČ + ZŠ PETRKLÍČ</v>
      </c>
      <c r="E111" s="49"/>
      <c r="F111" s="49"/>
      <c r="G111" s="49"/>
      <c r="H111" s="48" t="s">
        <v>14</v>
      </c>
      <c r="I111" s="96">
        <f>I84</f>
        <v>0</v>
      </c>
      <c r="J111" s="49"/>
      <c r="K111" s="49"/>
      <c r="L111" s="49"/>
      <c r="M111" s="50"/>
    </row>
    <row r="112" spans="1:13" ht="12.95" customHeight="1">
      <c r="A112" s="51"/>
      <c r="B112" s="97"/>
      <c r="C112" s="51"/>
      <c r="D112" s="98"/>
      <c r="E112" s="97"/>
      <c r="F112" s="11"/>
      <c r="G112" s="97"/>
      <c r="H112" s="97"/>
      <c r="I112" s="97"/>
      <c r="J112" s="97"/>
      <c r="K112" s="98"/>
      <c r="L112" s="51"/>
      <c r="M112" s="98"/>
    </row>
    <row r="113" spans="1:13" ht="18" customHeight="1">
      <c r="A113" s="12"/>
      <c r="B113" s="44"/>
      <c r="C113" s="13" t="s">
        <v>16</v>
      </c>
      <c r="D113" s="47"/>
      <c r="E113" s="52" t="s">
        <v>17</v>
      </c>
      <c r="F113" s="14" t="s">
        <v>18</v>
      </c>
      <c r="G113" s="44" t="s">
        <v>19</v>
      </c>
      <c r="H113" s="44"/>
      <c r="I113" s="15" t="s">
        <v>20</v>
      </c>
      <c r="J113" s="15" t="s">
        <v>21</v>
      </c>
      <c r="K113" s="47"/>
      <c r="L113" s="95" t="s">
        <v>22</v>
      </c>
      <c r="M113" s="9"/>
    </row>
    <row r="114" spans="1:13" ht="15.75" customHeight="1">
      <c r="A114" s="53"/>
      <c r="B114" s="97"/>
      <c r="C114" s="51"/>
      <c r="D114" s="98"/>
      <c r="E114" s="99" t="s">
        <v>23</v>
      </c>
      <c r="F114" s="11"/>
      <c r="G114" s="16" t="s">
        <v>24</v>
      </c>
      <c r="H114" s="52" t="s">
        <v>5</v>
      </c>
      <c r="I114" s="15" t="s">
        <v>25</v>
      </c>
      <c r="J114" s="17" t="s">
        <v>26</v>
      </c>
      <c r="K114" s="98"/>
      <c r="L114" s="99" t="s">
        <v>27</v>
      </c>
      <c r="M114" s="18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5"/>
      <c r="J115" s="15"/>
      <c r="K115" s="56"/>
      <c r="L115" s="58" t="s">
        <v>29</v>
      </c>
      <c r="M115" s="59" t="s">
        <v>30</v>
      </c>
    </row>
    <row r="116" spans="1:13">
      <c r="A116" s="100">
        <v>1</v>
      </c>
      <c r="B116" s="19"/>
      <c r="C116" s="100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01" t="s">
        <v>59</v>
      </c>
      <c r="B117" s="102"/>
      <c r="C117" s="117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7"/>
      <c r="L117" s="103"/>
      <c r="M117" s="98"/>
    </row>
    <row r="118" spans="1:13" ht="18.95" customHeight="1">
      <c r="A118" s="101" t="s">
        <v>60</v>
      </c>
      <c r="B118" s="102"/>
      <c r="C118" s="95" t="str">
        <f>JL!O15</f>
        <v>Hrachová</v>
      </c>
      <c r="D118" s="9"/>
      <c r="E118" s="99" t="s">
        <v>31</v>
      </c>
      <c r="F118" s="21"/>
      <c r="G118" s="104"/>
      <c r="H118" s="23"/>
      <c r="I118" s="25"/>
      <c r="J118" s="24"/>
      <c r="K118" s="8"/>
      <c r="L118" s="103"/>
      <c r="M118" s="9"/>
    </row>
    <row r="119" spans="1:13" ht="18.95" customHeight="1">
      <c r="A119" s="101" t="s">
        <v>73</v>
      </c>
      <c r="B119" s="105"/>
      <c r="C119" s="106" t="str">
        <f>JL!O19</f>
        <v>Vepřová plec pečená na česneku, dušený špenát, houskové knedlíky (vepřové, sádlo, cibule, mouka, česnek, pepř, sůl)</v>
      </c>
      <c r="D119" s="9"/>
      <c r="E119" s="19" t="s">
        <v>31</v>
      </c>
      <c r="F119" s="21"/>
      <c r="G119" s="26"/>
      <c r="H119" s="23"/>
      <c r="I119" s="25"/>
      <c r="J119" s="24"/>
      <c r="K119" s="97"/>
      <c r="L119" s="108"/>
      <c r="M119" s="98"/>
    </row>
    <row r="120" spans="1:13" ht="18.95" customHeight="1">
      <c r="A120" s="101" t="s">
        <v>74</v>
      </c>
      <c r="B120" s="109"/>
      <c r="C120" s="106" t="str">
        <f>JL!O23</f>
        <v>Fazole s tomatové omáčce, opékaná klobása, okurka (fazole, protlek, česnek, cibule, sůl, chilli, přpe, mouka, paprika, klobása ostravská)</v>
      </c>
      <c r="D120" s="9"/>
      <c r="E120" s="99" t="s">
        <v>31</v>
      </c>
      <c r="F120" s="21"/>
      <c r="G120" s="26"/>
      <c r="H120" s="23"/>
      <c r="I120" s="25"/>
      <c r="J120" s="24"/>
      <c r="K120" s="8"/>
      <c r="L120" s="103"/>
      <c r="M120" s="9"/>
    </row>
    <row r="121" spans="1:13" ht="18.95" customHeight="1">
      <c r="A121" s="101" t="s">
        <v>75</v>
      </c>
      <c r="B121" s="109"/>
      <c r="C121" s="106" t="str">
        <f>JL!O27</f>
        <v>Plněné palačinky se špenátem a sýrem, vařené brambory (mouka, vejce, mléko, sůl, špenát listový, česnek, směs sýrů, olej)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103"/>
      <c r="M121" s="9"/>
    </row>
    <row r="122" spans="1:13" ht="18.95" customHeight="1">
      <c r="A122" s="101" t="s">
        <v>76</v>
      </c>
      <c r="B122" s="110"/>
      <c r="C122" s="106" t="str">
        <f>JL!O32</f>
        <v>Pašerácký kotlet se salámem a sýrem, opékané brambory (kotleta, cibule, salám, sýr, mouka, sůl)</v>
      </c>
      <c r="D122" s="9"/>
      <c r="E122" s="19" t="s">
        <v>31</v>
      </c>
      <c r="F122" s="21"/>
      <c r="G122" s="26"/>
      <c r="H122" s="23"/>
      <c r="I122" s="27"/>
      <c r="J122" s="24"/>
      <c r="K122" s="97"/>
      <c r="L122" s="108"/>
      <c r="M122" s="98"/>
    </row>
    <row r="123" spans="1:13" ht="18.95" customHeight="1">
      <c r="A123" s="111"/>
      <c r="B123" s="112"/>
      <c r="C123" s="541"/>
      <c r="D123" s="542"/>
      <c r="E123" s="19"/>
      <c r="F123" s="21"/>
      <c r="G123" s="26"/>
      <c r="H123" s="23"/>
      <c r="I123" s="27"/>
      <c r="J123" s="24"/>
      <c r="K123" s="8"/>
      <c r="L123" s="103"/>
      <c r="M123" s="9"/>
    </row>
    <row r="124" spans="1:13" ht="18.95" customHeight="1">
      <c r="A124" s="237" t="s">
        <v>109</v>
      </c>
      <c r="B124" s="97"/>
      <c r="C124" s="106" t="str">
        <f>'JL ŠKOLKA'!J8</f>
        <v>Rybičková pomazánka, chléb</v>
      </c>
      <c r="D124" s="9"/>
      <c r="E124" s="19" t="s">
        <v>110</v>
      </c>
      <c r="F124" s="21"/>
      <c r="G124" s="28"/>
      <c r="H124" s="23"/>
      <c r="I124" s="27"/>
      <c r="J124" s="24"/>
      <c r="K124" s="97"/>
      <c r="L124" s="108"/>
      <c r="M124" s="98"/>
    </row>
    <row r="125" spans="1:13" ht="18.95" customHeight="1">
      <c r="A125" s="237" t="s">
        <v>108</v>
      </c>
      <c r="B125" s="8"/>
      <c r="C125" s="236" t="str">
        <f>'JL ŠKOLKA'!J20</f>
        <v>Pudinkový dezert, piškoty, ovoce</v>
      </c>
      <c r="D125" s="114"/>
      <c r="E125" s="19" t="s">
        <v>110</v>
      </c>
      <c r="F125" s="21"/>
      <c r="G125" s="28"/>
      <c r="H125" s="23"/>
      <c r="I125" s="25"/>
      <c r="J125" s="24"/>
      <c r="K125" s="8"/>
      <c r="L125" s="103"/>
      <c r="M125" s="9"/>
    </row>
    <row r="126" spans="1:13" ht="36" customHeight="1">
      <c r="A126" s="100"/>
      <c r="B126" s="97"/>
      <c r="C126" s="95"/>
      <c r="D126" s="9"/>
      <c r="E126" s="19"/>
      <c r="F126" s="21"/>
      <c r="G126" s="28"/>
      <c r="H126" s="23"/>
      <c r="I126" s="25"/>
      <c r="J126" s="24"/>
      <c r="K126" s="8"/>
      <c r="L126" s="103"/>
      <c r="M126" s="9"/>
    </row>
    <row r="127" spans="1:13" ht="18.95" customHeight="1">
      <c r="A127" s="95"/>
      <c r="B127" s="8"/>
      <c r="C127" s="95"/>
      <c r="D127" s="9"/>
      <c r="E127" s="19"/>
      <c r="F127" s="21"/>
      <c r="G127" s="28"/>
      <c r="H127" s="23"/>
      <c r="I127" s="27"/>
      <c r="J127" s="24"/>
      <c r="K127" s="97"/>
      <c r="L127" s="108"/>
      <c r="M127" s="98"/>
    </row>
    <row r="128" spans="1:13" ht="18.95" customHeight="1">
      <c r="A128" s="95"/>
      <c r="B128" s="8"/>
      <c r="C128" s="95"/>
      <c r="D128" s="9"/>
      <c r="E128" s="19"/>
      <c r="F128" s="21"/>
      <c r="G128" s="28"/>
      <c r="H128" s="23"/>
      <c r="I128" s="25"/>
      <c r="J128" s="24"/>
      <c r="K128" s="8"/>
      <c r="L128" s="103"/>
      <c r="M128" s="9"/>
    </row>
    <row r="129" spans="1:13" ht="18.95" customHeight="1">
      <c r="A129" s="95"/>
      <c r="B129" s="8"/>
      <c r="C129" s="95"/>
      <c r="D129" s="8"/>
      <c r="E129" s="21"/>
      <c r="F129" s="21"/>
      <c r="G129" s="29"/>
      <c r="H129" s="23"/>
      <c r="I129" s="15"/>
      <c r="J129" s="15"/>
      <c r="K129" s="15"/>
      <c r="L129" s="103"/>
      <c r="M129" s="15"/>
    </row>
    <row r="130" spans="1:13" ht="18.95" customHeight="1">
      <c r="A130" s="60" t="s">
        <v>32</v>
      </c>
      <c r="H130" s="30"/>
      <c r="K130" s="31"/>
      <c r="L130" s="97"/>
      <c r="M130" s="98"/>
    </row>
    <row r="131" spans="1:13">
      <c r="A131" s="95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5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61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98"/>
    </row>
    <row r="134" spans="1:13">
      <c r="A134" s="55" t="s">
        <v>38</v>
      </c>
      <c r="B134" s="49"/>
      <c r="C134" s="49" t="s">
        <v>39</v>
      </c>
      <c r="D134" s="116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43" t="s">
        <v>49</v>
      </c>
      <c r="B135" s="544"/>
      <c r="C135" s="544"/>
      <c r="D135" s="544"/>
      <c r="E135" s="544"/>
      <c r="F135" s="544"/>
      <c r="G135" s="544"/>
      <c r="H135" s="544"/>
      <c r="I135" s="544"/>
      <c r="J135" s="544"/>
      <c r="K135" s="544"/>
      <c r="L135" s="544"/>
      <c r="M135" s="545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3208-0EE1-472B-BC6F-6AE08DF70B82}">
  <sheetPr>
    <tabColor rgb="FF00B0F0"/>
  </sheetPr>
  <dimension ref="A1:M137"/>
  <sheetViews>
    <sheetView workbookViewId="0">
      <selection activeCell="F8" sqref="F8:G8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10.710937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4"/>
      <c r="C1" s="44"/>
      <c r="D1" s="44"/>
      <c r="E1" s="44"/>
      <c r="F1" s="44"/>
      <c r="G1" s="45"/>
      <c r="H1" s="6" t="s">
        <v>11</v>
      </c>
      <c r="I1" s="46">
        <f>JL!B10</f>
        <v>44928</v>
      </c>
      <c r="J1" s="44"/>
      <c r="K1" s="44"/>
      <c r="L1" s="44"/>
      <c r="M1" s="47"/>
    </row>
    <row r="2" spans="1:13" ht="16.5" customHeight="1">
      <c r="A2" s="94" t="s">
        <v>12</v>
      </c>
      <c r="B2" s="8"/>
      <c r="C2" s="9"/>
      <c r="D2" s="95" t="s">
        <v>13</v>
      </c>
      <c r="E2" s="8"/>
      <c r="F2" s="8"/>
      <c r="G2" s="8"/>
      <c r="H2" s="94" t="s">
        <v>14</v>
      </c>
      <c r="I2" s="10" t="s">
        <v>70</v>
      </c>
      <c r="J2" s="8"/>
      <c r="K2" s="8"/>
      <c r="L2" s="8"/>
      <c r="M2" s="9"/>
    </row>
    <row r="3" spans="1:13" ht="16.5" customHeight="1">
      <c r="A3" s="48" t="s">
        <v>15</v>
      </c>
      <c r="B3" s="49"/>
      <c r="C3" s="9"/>
      <c r="D3" s="62" t="s">
        <v>107</v>
      </c>
      <c r="E3" s="49"/>
      <c r="F3" s="49"/>
      <c r="G3" s="49"/>
      <c r="H3" s="48" t="s">
        <v>14</v>
      </c>
      <c r="I3" s="189"/>
      <c r="J3" s="192"/>
      <c r="K3" s="190"/>
      <c r="L3" s="191"/>
      <c r="M3" s="50"/>
    </row>
    <row r="4" spans="1:13" ht="12.95" customHeight="1">
      <c r="A4" s="51"/>
      <c r="B4" s="97"/>
      <c r="C4" s="51"/>
      <c r="D4" s="98"/>
      <c r="E4" s="97"/>
      <c r="F4" s="11"/>
      <c r="G4" s="97"/>
      <c r="H4" s="97"/>
      <c r="I4" s="97"/>
      <c r="J4" s="97"/>
      <c r="K4" s="98"/>
      <c r="L4" s="51"/>
      <c r="M4" s="98"/>
    </row>
    <row r="5" spans="1:13" ht="18" customHeight="1">
      <c r="A5" s="12"/>
      <c r="B5" s="44"/>
      <c r="C5" s="13" t="s">
        <v>16</v>
      </c>
      <c r="D5" s="47"/>
      <c r="E5" s="52" t="s">
        <v>17</v>
      </c>
      <c r="F5" s="14" t="s">
        <v>18</v>
      </c>
      <c r="G5" s="44" t="s">
        <v>19</v>
      </c>
      <c r="H5" s="44"/>
      <c r="I5" s="15" t="s">
        <v>20</v>
      </c>
      <c r="J5" s="15" t="s">
        <v>21</v>
      </c>
      <c r="K5" s="47"/>
      <c r="L5" s="95" t="s">
        <v>22</v>
      </c>
      <c r="M5" s="9"/>
    </row>
    <row r="6" spans="1:13" ht="15.75" customHeight="1">
      <c r="A6" s="53"/>
      <c r="B6" s="97"/>
      <c r="C6" s="51"/>
      <c r="D6" s="98"/>
      <c r="E6" s="99" t="s">
        <v>23</v>
      </c>
      <c r="F6" s="11"/>
      <c r="G6" s="16" t="s">
        <v>24</v>
      </c>
      <c r="H6" s="52" t="s">
        <v>5</v>
      </c>
      <c r="I6" s="15" t="s">
        <v>25</v>
      </c>
      <c r="J6" s="17" t="s">
        <v>26</v>
      </c>
      <c r="K6" s="98"/>
      <c r="L6" s="99" t="s">
        <v>27</v>
      </c>
      <c r="M6" s="18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5"/>
      <c r="J7" s="15"/>
      <c r="K7" s="56"/>
      <c r="L7" s="58" t="s">
        <v>29</v>
      </c>
      <c r="M7" s="59" t="s">
        <v>30</v>
      </c>
    </row>
    <row r="8" spans="1:13">
      <c r="A8" s="100">
        <v>1</v>
      </c>
      <c r="B8" s="19"/>
      <c r="C8" s="100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93" t="s">
        <v>59</v>
      </c>
      <c r="B9" s="194"/>
      <c r="C9" s="95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7"/>
      <c r="L9" s="103"/>
      <c r="M9" s="98"/>
    </row>
    <row r="10" spans="1:13" ht="18.95" customHeight="1">
      <c r="A10" s="193" t="s">
        <v>60</v>
      </c>
      <c r="B10" s="194"/>
      <c r="C10" s="95" t="str">
        <f>JL!C15</f>
        <v>Zeleninový krém</v>
      </c>
      <c r="D10" s="9"/>
      <c r="E10" s="99" t="s">
        <v>31</v>
      </c>
      <c r="F10" s="21"/>
      <c r="G10" s="104"/>
      <c r="H10" s="23"/>
      <c r="I10" s="25"/>
      <c r="J10" s="24"/>
      <c r="K10" s="8"/>
      <c r="L10" s="103"/>
      <c r="M10" s="9"/>
    </row>
    <row r="11" spans="1:13" ht="18.95" customHeight="1">
      <c r="A11" s="193" t="s">
        <v>84</v>
      </c>
      <c r="B11" s="195"/>
      <c r="C11" s="106" t="str">
        <f>JL!C19</f>
        <v>Pečená krkovička na majoránce se slaninou a cibulí, vařené brambory</v>
      </c>
      <c r="D11" s="9"/>
      <c r="E11" s="19" t="s">
        <v>31</v>
      </c>
      <c r="F11" s="21"/>
      <c r="G11" s="26"/>
      <c r="H11" s="107"/>
      <c r="I11" s="25"/>
      <c r="J11" s="24"/>
      <c r="K11" s="97"/>
      <c r="L11" s="108"/>
      <c r="M11" s="98"/>
    </row>
    <row r="12" spans="1:13" ht="18.95" customHeight="1">
      <c r="A12" s="193" t="s">
        <v>86</v>
      </c>
      <c r="B12" s="196"/>
      <c r="C12" s="106" t="str">
        <f>JL!C23</f>
        <v>Drůbeží játra v pikantní omáčce s rajčaty a paprikami, dušená rýže (játra, cibule, zelenina, chilli, česnek, protlak, mouka, sůl, pepř)</v>
      </c>
      <c r="D12" s="9"/>
      <c r="E12" s="99" t="s">
        <v>31</v>
      </c>
      <c r="F12" s="21"/>
      <c r="G12" s="26"/>
      <c r="H12" s="23"/>
      <c r="I12" s="25"/>
      <c r="J12" s="24"/>
      <c r="K12" s="8"/>
      <c r="L12" s="103"/>
      <c r="M12" s="9"/>
    </row>
    <row r="13" spans="1:13" ht="18.95" customHeight="1">
      <c r="A13" s="193" t="s">
        <v>85</v>
      </c>
      <c r="B13" s="196"/>
      <c r="C13" s="106" t="str">
        <f>JL!C27</f>
        <v>Špecle se sýrem - Käsespätzle (bramborové těstoviny "špecle", smažená cibulka, sůl, směs strouhaných sůrů, pažitka)</v>
      </c>
      <c r="D13" s="9"/>
      <c r="E13" s="19" t="s">
        <v>31</v>
      </c>
      <c r="F13" s="21"/>
      <c r="G13" s="26"/>
      <c r="H13" s="23"/>
      <c r="I13" s="27"/>
      <c r="J13" s="24"/>
      <c r="K13" s="8"/>
      <c r="L13" s="103"/>
      <c r="M13" s="9"/>
    </row>
    <row r="14" spans="1:13" ht="18.95" customHeight="1">
      <c r="A14" s="193" t="s">
        <v>87</v>
      </c>
      <c r="B14" s="197"/>
      <c r="C14" s="106" t="str">
        <f>JL!C32</f>
        <v>Kuřecí steak s anglickou slaninou a sýrem,šťouchané brambory s pažitkou (prsa kuř, angl. slanina, sýr, mouka)</v>
      </c>
      <c r="D14" s="9"/>
      <c r="E14" s="19" t="s">
        <v>31</v>
      </c>
      <c r="F14" s="21"/>
      <c r="G14" s="26"/>
      <c r="H14" s="23"/>
      <c r="I14" s="27"/>
      <c r="J14" s="24"/>
      <c r="K14" s="97"/>
      <c r="L14" s="108"/>
      <c r="M14" s="98"/>
    </row>
    <row r="15" spans="1:13" ht="18.95" customHeight="1">
      <c r="A15" s="111"/>
      <c r="B15" s="112"/>
      <c r="C15" s="541"/>
      <c r="D15" s="542"/>
      <c r="E15" s="19"/>
      <c r="F15" s="21"/>
      <c r="G15" s="26"/>
      <c r="H15" s="23"/>
      <c r="I15" s="27"/>
      <c r="J15" s="24"/>
      <c r="K15" s="8"/>
      <c r="L15" s="103"/>
      <c r="M15" s="9"/>
    </row>
    <row r="16" spans="1:13" ht="18.95" customHeight="1">
      <c r="A16" s="95"/>
      <c r="B16" s="97"/>
      <c r="C16" s="95"/>
      <c r="D16" s="9"/>
      <c r="E16" s="19"/>
      <c r="F16" s="21"/>
      <c r="G16" s="28"/>
      <c r="H16" s="23"/>
      <c r="I16" s="27"/>
      <c r="J16" s="24"/>
      <c r="K16" s="97"/>
      <c r="L16" s="108"/>
      <c r="M16" s="98"/>
    </row>
    <row r="17" spans="1:13" ht="18.95" customHeight="1">
      <c r="A17" s="95"/>
      <c r="B17" s="8"/>
      <c r="C17" s="113"/>
      <c r="D17" s="114"/>
      <c r="E17" s="19"/>
      <c r="F17" s="21"/>
      <c r="G17" s="28"/>
      <c r="H17" s="23"/>
      <c r="I17" s="25"/>
      <c r="J17" s="24"/>
      <c r="K17" s="8"/>
      <c r="L17" s="103"/>
      <c r="M17" s="9"/>
    </row>
    <row r="18" spans="1:13" ht="36" customHeight="1">
      <c r="A18" s="100"/>
      <c r="B18" s="97"/>
      <c r="C18" s="95"/>
      <c r="D18" s="9"/>
      <c r="E18" s="19"/>
      <c r="F18" s="21"/>
      <c r="G18" s="28"/>
      <c r="H18" s="23"/>
      <c r="I18" s="27"/>
      <c r="J18" s="24"/>
      <c r="K18" s="97"/>
      <c r="L18" s="108"/>
      <c r="M18" s="98"/>
    </row>
    <row r="19" spans="1:13" ht="18.95" customHeight="1">
      <c r="A19" s="95"/>
      <c r="B19" s="8"/>
      <c r="C19" s="95"/>
      <c r="D19" s="9"/>
      <c r="E19" s="19"/>
      <c r="F19" s="21"/>
      <c r="G19" s="28"/>
      <c r="H19" s="23"/>
      <c r="I19" s="25"/>
      <c r="J19" s="24"/>
      <c r="K19" s="8"/>
      <c r="L19" s="103"/>
      <c r="M19" s="9"/>
    </row>
    <row r="20" spans="1:13" ht="18.95" customHeight="1">
      <c r="A20" s="95"/>
      <c r="B20" s="8"/>
      <c r="C20" s="95"/>
      <c r="D20" s="9"/>
      <c r="E20" s="19"/>
      <c r="F20" s="21"/>
      <c r="G20" s="28"/>
      <c r="H20" s="23"/>
      <c r="I20" s="25"/>
      <c r="J20" s="24"/>
      <c r="K20" s="8"/>
      <c r="L20" s="103"/>
      <c r="M20" s="9"/>
    </row>
    <row r="21" spans="1:13" ht="18.95" customHeight="1">
      <c r="A21" s="95"/>
      <c r="B21" s="8"/>
      <c r="C21" s="95"/>
      <c r="D21" s="8"/>
      <c r="E21" s="21"/>
      <c r="F21" s="21"/>
      <c r="G21" s="29"/>
      <c r="H21" s="23"/>
      <c r="I21" s="15"/>
      <c r="J21" s="15"/>
      <c r="K21" s="15"/>
      <c r="L21" s="103"/>
      <c r="M21" s="15"/>
    </row>
    <row r="22" spans="1:13" ht="18.95" customHeight="1">
      <c r="A22" s="60" t="s">
        <v>32</v>
      </c>
      <c r="H22" s="30"/>
      <c r="K22" s="31"/>
      <c r="L22" s="97"/>
      <c r="M22" s="98"/>
    </row>
    <row r="23" spans="1:13">
      <c r="A23" s="95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5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61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98"/>
    </row>
    <row r="26" spans="1:13">
      <c r="A26" s="55" t="s">
        <v>38</v>
      </c>
      <c r="B26" s="49"/>
      <c r="C26" s="49" t="s">
        <v>39</v>
      </c>
      <c r="D26" s="116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43" t="s">
        <v>49</v>
      </c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5"/>
    </row>
    <row r="28" spans="1:13" ht="35.1" customHeight="1">
      <c r="A28" s="5" t="s">
        <v>41</v>
      </c>
      <c r="B28" s="44"/>
      <c r="C28" s="44"/>
      <c r="D28" s="44"/>
      <c r="E28" s="44"/>
      <c r="F28" s="44"/>
      <c r="G28" s="45"/>
      <c r="H28" s="6" t="s">
        <v>11</v>
      </c>
      <c r="I28" s="46">
        <f>I1+1</f>
        <v>44929</v>
      </c>
      <c r="J28" s="44"/>
      <c r="K28" s="44"/>
      <c r="L28" s="44"/>
      <c r="M28" s="47"/>
    </row>
    <row r="29" spans="1:13" ht="16.5" customHeight="1">
      <c r="A29" s="94" t="s">
        <v>12</v>
      </c>
      <c r="B29" s="8"/>
      <c r="C29" s="9"/>
      <c r="D29" s="95" t="s">
        <v>13</v>
      </c>
      <c r="E29" s="8"/>
      <c r="F29" s="8"/>
      <c r="G29" s="8"/>
      <c r="H29" s="94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8" t="s">
        <v>15</v>
      </c>
      <c r="B30" s="49"/>
      <c r="C30" s="9"/>
      <c r="D30" s="62" t="str">
        <f>D3</f>
        <v>ZŠ BROUČCI</v>
      </c>
      <c r="E30" s="49"/>
      <c r="F30" s="49"/>
      <c r="G30" s="49"/>
      <c r="H30" s="48" t="s">
        <v>14</v>
      </c>
      <c r="I30" s="96">
        <f>I3</f>
        <v>0</v>
      </c>
      <c r="J30" s="49"/>
      <c r="K30" s="49"/>
      <c r="L30" s="49"/>
      <c r="M30" s="50"/>
    </row>
    <row r="31" spans="1:13" ht="12.95" customHeight="1">
      <c r="A31" s="51"/>
      <c r="B31" s="97"/>
      <c r="C31" s="51"/>
      <c r="D31" s="98"/>
      <c r="E31" s="97"/>
      <c r="F31" s="11"/>
      <c r="G31" s="97"/>
      <c r="H31" s="97"/>
      <c r="I31" s="97"/>
      <c r="J31" s="97"/>
      <c r="K31" s="98"/>
      <c r="L31" s="51"/>
      <c r="M31" s="98"/>
    </row>
    <row r="32" spans="1:13" ht="18" customHeight="1">
      <c r="A32" s="12"/>
      <c r="B32" s="44"/>
      <c r="C32" s="13" t="s">
        <v>16</v>
      </c>
      <c r="D32" s="47"/>
      <c r="E32" s="52" t="s">
        <v>17</v>
      </c>
      <c r="F32" s="14" t="s">
        <v>18</v>
      </c>
      <c r="G32" s="44" t="s">
        <v>19</v>
      </c>
      <c r="H32" s="44"/>
      <c r="I32" s="15" t="s">
        <v>20</v>
      </c>
      <c r="J32" s="15" t="s">
        <v>21</v>
      </c>
      <c r="K32" s="47"/>
      <c r="L32" s="95" t="s">
        <v>22</v>
      </c>
      <c r="M32" s="9"/>
    </row>
    <row r="33" spans="1:13" ht="15.75" customHeight="1">
      <c r="A33" s="53"/>
      <c r="B33" s="97"/>
      <c r="C33" s="51"/>
      <c r="D33" s="98"/>
      <c r="E33" s="99" t="s">
        <v>23</v>
      </c>
      <c r="F33" s="11"/>
      <c r="G33" s="16" t="s">
        <v>24</v>
      </c>
      <c r="H33" s="52" t="s">
        <v>5</v>
      </c>
      <c r="I33" s="15" t="s">
        <v>25</v>
      </c>
      <c r="J33" s="17" t="s">
        <v>26</v>
      </c>
      <c r="K33" s="98"/>
      <c r="L33" s="99" t="s">
        <v>27</v>
      </c>
      <c r="M33" s="18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5"/>
      <c r="J34" s="15"/>
      <c r="K34" s="56"/>
      <c r="L34" s="58" t="s">
        <v>29</v>
      </c>
      <c r="M34" s="59" t="s">
        <v>30</v>
      </c>
    </row>
    <row r="35" spans="1:13">
      <c r="A35" s="100">
        <v>1</v>
      </c>
      <c r="B35" s="19"/>
      <c r="C35" s="100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01" t="s">
        <v>59</v>
      </c>
      <c r="B36" s="102"/>
      <c r="C36" s="117" t="str">
        <f>JL!F12</f>
        <v>Hovězí vývar s masem a vlasovými nudlemi</v>
      </c>
      <c r="D36" s="9"/>
      <c r="E36" s="19" t="s">
        <v>31</v>
      </c>
      <c r="F36" s="88"/>
      <c r="G36" s="22"/>
      <c r="H36" s="23"/>
      <c r="I36" s="23"/>
      <c r="J36" s="24"/>
      <c r="K36" s="97"/>
      <c r="L36" s="103"/>
      <c r="M36" s="98"/>
    </row>
    <row r="37" spans="1:13" ht="18.95" customHeight="1">
      <c r="A37" s="101" t="s">
        <v>60</v>
      </c>
      <c r="B37" s="102"/>
      <c r="C37" s="95" t="str">
        <f>JL!F15</f>
        <v>Gulášová polévka</v>
      </c>
      <c r="D37" s="9"/>
      <c r="E37" s="99" t="s">
        <v>31</v>
      </c>
      <c r="F37" s="88"/>
      <c r="G37" s="104"/>
      <c r="H37" s="23"/>
      <c r="I37" s="25"/>
      <c r="J37" s="24"/>
      <c r="K37" s="8"/>
      <c r="L37" s="103"/>
      <c r="M37" s="9"/>
    </row>
    <row r="38" spans="1:13" ht="18.95" customHeight="1">
      <c r="A38" s="101" t="s">
        <v>73</v>
      </c>
      <c r="B38" s="105"/>
      <c r="C38" s="106" t="str">
        <f>JL!F19</f>
        <v>Vepřová plec dušená se zeleninou, houskové knedlíky (vepřové maso, kořenová zelenina, okurky, slanina, cibule, mouka, sůl, pepř, kmín, cukr, smetana, mléko)</v>
      </c>
      <c r="D38" s="9"/>
      <c r="E38" s="19" t="s">
        <v>31</v>
      </c>
      <c r="F38" s="88"/>
      <c r="G38" s="119"/>
      <c r="H38" s="23"/>
      <c r="I38" s="25"/>
      <c r="J38" s="24"/>
      <c r="K38" s="97"/>
      <c r="L38" s="108"/>
      <c r="M38" s="98"/>
    </row>
    <row r="39" spans="1:13" ht="18.95" customHeight="1">
      <c r="A39" s="101" t="s">
        <v>74</v>
      </c>
      <c r="B39" s="109"/>
      <c r="C39" s="106" t="str">
        <f>JL!F23</f>
        <v>Smažený mletý jihočeský řízek se sýrem,  šťouchané brambory s cibulkou (mleté maso, cibule, vejce, slanina, strouhanka, mouka, sůl, česnek, pepř, brambory)</v>
      </c>
      <c r="D39" s="9"/>
      <c r="E39" s="99" t="s">
        <v>31</v>
      </c>
      <c r="F39" s="88"/>
      <c r="G39" s="26"/>
      <c r="H39" s="23"/>
      <c r="I39" s="27"/>
      <c r="J39" s="24"/>
      <c r="K39" s="97"/>
      <c r="L39" s="108"/>
      <c r="M39" s="98"/>
    </row>
    <row r="40" spans="1:13" ht="18.95" customHeight="1">
      <c r="A40" s="101" t="s">
        <v>75</v>
      </c>
      <c r="B40" s="109"/>
      <c r="C40" s="106" t="str">
        <f>JL!F27</f>
        <v>Thajské zelené karí s kokosovým mlékem, jasmínová rýže (brambory, kokosové mléko, kari pasta, cibule, feferonky, mrkev, zelenina, česnek, cukr, koriandr)</v>
      </c>
      <c r="D40" s="9"/>
      <c r="E40" s="19" t="s">
        <v>31</v>
      </c>
      <c r="F40" s="88"/>
      <c r="G40" s="26"/>
      <c r="H40" s="23"/>
      <c r="I40" s="27"/>
      <c r="J40" s="24"/>
      <c r="K40" s="8"/>
      <c r="L40" s="103"/>
      <c r="M40" s="9"/>
    </row>
    <row r="41" spans="1:13" ht="18.95" customHeight="1">
      <c r="A41" s="101" t="s">
        <v>76</v>
      </c>
      <c r="B41" s="110"/>
      <c r="C41" s="106" t="str">
        <f>JL!F32</f>
        <v>Vídeňská hovězí roštěná, americké brambory (hovězí rostěná, mouka, pepř, sůl, cibule)</v>
      </c>
      <c r="D41" s="9"/>
      <c r="E41" s="19" t="s">
        <v>31</v>
      </c>
      <c r="F41" s="88"/>
      <c r="G41" s="26"/>
      <c r="H41" s="23"/>
      <c r="I41" s="27"/>
      <c r="J41" s="24"/>
      <c r="K41" s="97"/>
      <c r="L41" s="108"/>
      <c r="M41" s="98"/>
    </row>
    <row r="42" spans="1:13" ht="18.95" customHeight="1">
      <c r="A42" s="111"/>
      <c r="B42" s="112"/>
      <c r="C42" s="541"/>
      <c r="D42" s="542"/>
      <c r="E42" s="19"/>
      <c r="F42" s="88"/>
      <c r="G42" s="26"/>
      <c r="H42" s="23"/>
      <c r="I42" s="118"/>
      <c r="J42" s="24"/>
      <c r="K42" s="8"/>
      <c r="L42" s="103"/>
      <c r="M42" s="9"/>
    </row>
    <row r="43" spans="1:13" ht="18.95" customHeight="1">
      <c r="A43" s="95"/>
      <c r="B43" s="97"/>
      <c r="C43" s="95"/>
      <c r="D43" s="9"/>
      <c r="E43" s="19"/>
      <c r="F43" s="88"/>
      <c r="G43" s="28"/>
      <c r="H43" s="23"/>
      <c r="I43" s="27"/>
      <c r="J43" s="24"/>
      <c r="K43" s="97"/>
      <c r="L43" s="108"/>
      <c r="M43" s="98"/>
    </row>
    <row r="44" spans="1:13" ht="18.95" customHeight="1">
      <c r="A44" s="95"/>
      <c r="B44" s="8"/>
      <c r="C44" s="113"/>
      <c r="D44" s="114"/>
      <c r="E44" s="19"/>
      <c r="F44" s="21"/>
      <c r="G44" s="28"/>
      <c r="H44" s="23"/>
      <c r="I44" s="25"/>
      <c r="J44" s="24"/>
      <c r="K44" s="8"/>
      <c r="L44" s="103"/>
      <c r="M44" s="9"/>
    </row>
    <row r="45" spans="1:13" ht="36" customHeight="1">
      <c r="A45" s="100"/>
      <c r="B45" s="97"/>
      <c r="C45" s="95"/>
      <c r="D45" s="9"/>
      <c r="E45" s="19"/>
      <c r="F45" s="21"/>
      <c r="G45" s="28"/>
      <c r="H45" s="23"/>
      <c r="I45" s="27"/>
      <c r="J45" s="24"/>
      <c r="K45" s="97"/>
      <c r="L45" s="108"/>
      <c r="M45" s="98"/>
    </row>
    <row r="46" spans="1:13" ht="18.95" customHeight="1">
      <c r="A46" s="95"/>
      <c r="B46" s="8"/>
      <c r="C46" s="95"/>
      <c r="D46" s="9"/>
      <c r="E46" s="19"/>
      <c r="F46" s="21"/>
      <c r="G46" s="28"/>
      <c r="H46" s="23"/>
      <c r="I46" s="25"/>
      <c r="J46" s="24"/>
      <c r="K46" s="8"/>
      <c r="L46" s="103"/>
      <c r="M46" s="9"/>
    </row>
    <row r="47" spans="1:13" ht="18.95" customHeight="1">
      <c r="A47" s="95"/>
      <c r="B47" s="8"/>
      <c r="C47" s="95"/>
      <c r="D47" s="9"/>
      <c r="E47" s="19"/>
      <c r="F47" s="21"/>
      <c r="G47" s="28"/>
      <c r="H47" s="23"/>
      <c r="I47" s="25"/>
      <c r="J47" s="24"/>
      <c r="K47" s="8"/>
      <c r="L47" s="103"/>
      <c r="M47" s="9"/>
    </row>
    <row r="48" spans="1:13" ht="18.95" customHeight="1">
      <c r="A48" s="95"/>
      <c r="B48" s="8"/>
      <c r="C48" s="95"/>
      <c r="D48" s="8"/>
      <c r="E48" s="21"/>
      <c r="F48" s="21"/>
      <c r="G48" s="29"/>
      <c r="H48" s="23"/>
      <c r="I48" s="15"/>
      <c r="J48" s="15"/>
      <c r="K48" s="15"/>
      <c r="L48" s="103"/>
      <c r="M48" s="15"/>
    </row>
    <row r="49" spans="1:13" ht="18.95" customHeight="1">
      <c r="A49" s="60" t="s">
        <v>32</v>
      </c>
      <c r="H49" s="30"/>
      <c r="K49" s="31"/>
      <c r="L49" s="97"/>
      <c r="M49" s="98"/>
    </row>
    <row r="50" spans="1:13">
      <c r="A50" s="95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5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61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98"/>
    </row>
    <row r="53" spans="1:13">
      <c r="A53" s="55" t="s">
        <v>38</v>
      </c>
      <c r="B53" s="49"/>
      <c r="C53" s="49" t="s">
        <v>39</v>
      </c>
      <c r="D53" s="116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43" t="s">
        <v>49</v>
      </c>
      <c r="B54" s="544"/>
      <c r="C54" s="544"/>
      <c r="D54" s="544"/>
      <c r="E54" s="544"/>
      <c r="F54" s="544"/>
      <c r="G54" s="544"/>
      <c r="H54" s="544"/>
      <c r="I54" s="544"/>
      <c r="J54" s="544"/>
      <c r="K54" s="544"/>
      <c r="L54" s="544"/>
      <c r="M54" s="545"/>
    </row>
    <row r="55" spans="1:13" ht="35.1" customHeight="1">
      <c r="A55" s="5" t="s">
        <v>41</v>
      </c>
      <c r="B55" s="44"/>
      <c r="C55" s="44"/>
      <c r="D55" s="44"/>
      <c r="E55" s="44"/>
      <c r="F55" s="44"/>
      <c r="G55" s="45"/>
      <c r="H55" s="6" t="s">
        <v>11</v>
      </c>
      <c r="I55" s="46">
        <f>I28+1</f>
        <v>44930</v>
      </c>
      <c r="J55" s="44"/>
      <c r="K55" s="44"/>
      <c r="L55" s="44"/>
      <c r="M55" s="47"/>
    </row>
    <row r="56" spans="1:13" ht="16.5" customHeight="1">
      <c r="A56" s="94" t="s">
        <v>12</v>
      </c>
      <c r="B56" s="8"/>
      <c r="C56" s="9"/>
      <c r="D56" s="95" t="s">
        <v>13</v>
      </c>
      <c r="E56" s="8"/>
      <c r="F56" s="8"/>
      <c r="G56" s="8"/>
      <c r="H56" s="94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8" t="s">
        <v>15</v>
      </c>
      <c r="B57" s="49"/>
      <c r="C57" s="9"/>
      <c r="D57" s="62" t="str">
        <f>D30</f>
        <v>ZŠ BROUČCI</v>
      </c>
      <c r="E57" s="49"/>
      <c r="F57" s="49"/>
      <c r="G57" s="49"/>
      <c r="H57" s="48" t="s">
        <v>14</v>
      </c>
      <c r="I57" s="96">
        <f>I3</f>
        <v>0</v>
      </c>
      <c r="J57" s="49"/>
      <c r="K57" s="49"/>
      <c r="L57" s="49"/>
      <c r="M57" s="50"/>
    </row>
    <row r="58" spans="1:13" ht="12.95" customHeight="1">
      <c r="A58" s="51"/>
      <c r="B58" s="97"/>
      <c r="C58" s="51"/>
      <c r="D58" s="98"/>
      <c r="E58" s="97"/>
      <c r="F58" s="11"/>
      <c r="G58" s="97"/>
      <c r="H58" s="97"/>
      <c r="I58" s="97"/>
      <c r="J58" s="97"/>
      <c r="K58" s="98"/>
      <c r="L58" s="51"/>
      <c r="M58" s="98"/>
    </row>
    <row r="59" spans="1:13" ht="18" customHeight="1">
      <c r="A59" s="12"/>
      <c r="B59" s="44"/>
      <c r="C59" s="13" t="s">
        <v>16</v>
      </c>
      <c r="D59" s="47"/>
      <c r="E59" s="52" t="s">
        <v>17</v>
      </c>
      <c r="F59" s="14" t="s">
        <v>18</v>
      </c>
      <c r="G59" s="44" t="s">
        <v>19</v>
      </c>
      <c r="H59" s="44"/>
      <c r="I59" s="15" t="s">
        <v>20</v>
      </c>
      <c r="J59" s="15" t="s">
        <v>21</v>
      </c>
      <c r="K59" s="47"/>
      <c r="L59" s="95" t="s">
        <v>22</v>
      </c>
      <c r="M59" s="9"/>
    </row>
    <row r="60" spans="1:13" ht="15.75" customHeight="1">
      <c r="A60" s="53"/>
      <c r="B60" s="97"/>
      <c r="C60" s="51"/>
      <c r="D60" s="98"/>
      <c r="E60" s="99" t="s">
        <v>23</v>
      </c>
      <c r="F60" s="11"/>
      <c r="G60" s="16" t="s">
        <v>24</v>
      </c>
      <c r="H60" s="52" t="s">
        <v>5</v>
      </c>
      <c r="I60" s="15" t="s">
        <v>25</v>
      </c>
      <c r="J60" s="17" t="s">
        <v>26</v>
      </c>
      <c r="K60" s="98"/>
      <c r="L60" s="99" t="s">
        <v>27</v>
      </c>
      <c r="M60" s="18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5"/>
      <c r="J61" s="15"/>
      <c r="K61" s="56"/>
      <c r="L61" s="58" t="s">
        <v>29</v>
      </c>
      <c r="M61" s="59" t="s">
        <v>30</v>
      </c>
    </row>
    <row r="62" spans="1:13">
      <c r="A62" s="100">
        <v>1</v>
      </c>
      <c r="B62" s="19"/>
      <c r="C62" s="100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01" t="s">
        <v>59</v>
      </c>
      <c r="B63" s="102"/>
      <c r="C63" s="117" t="str">
        <f>JL!I12</f>
        <v>Slovenská kroupová se zeleninou</v>
      </c>
      <c r="D63" s="9"/>
      <c r="E63" s="19" t="s">
        <v>31</v>
      </c>
      <c r="F63" s="88"/>
      <c r="G63" s="22"/>
      <c r="H63" s="23"/>
      <c r="I63" s="23"/>
      <c r="J63" s="24"/>
      <c r="K63" s="97"/>
      <c r="L63" s="103"/>
      <c r="M63" s="98"/>
    </row>
    <row r="64" spans="1:13" ht="18.95" customHeight="1">
      <c r="A64" s="101" t="s">
        <v>60</v>
      </c>
      <c r="B64" s="102"/>
      <c r="C64" s="95" t="str">
        <f>JL!I15</f>
        <v>Rychtářská s ovesnými vločkami</v>
      </c>
      <c r="D64" s="9"/>
      <c r="E64" s="99" t="s">
        <v>31</v>
      </c>
      <c r="F64" s="88"/>
      <c r="G64" s="104"/>
      <c r="H64" s="23"/>
      <c r="I64" s="25"/>
      <c r="J64" s="24"/>
      <c r="K64" s="8"/>
      <c r="L64" s="103"/>
      <c r="M64" s="9"/>
    </row>
    <row r="65" spans="1:13" ht="18.95" customHeight="1">
      <c r="A65" s="101" t="s">
        <v>73</v>
      </c>
      <c r="B65" s="105"/>
      <c r="C65" s="106" t="str">
        <f>JL!I19</f>
        <v>Hronovská vepřová kýta na zázvoru, bramborová kaše (vepřové maso, cibule, zázvor, slanina, mouka, sůl, pepř, citron)</v>
      </c>
      <c r="D65" s="9"/>
      <c r="E65" s="19" t="s">
        <v>31</v>
      </c>
      <c r="F65" s="88"/>
      <c r="G65" s="26"/>
      <c r="H65" s="23"/>
      <c r="I65" s="25"/>
      <c r="J65" s="24"/>
      <c r="K65" s="97"/>
      <c r="L65" s="108"/>
      <c r="M65" s="98"/>
    </row>
    <row r="66" spans="1:13" ht="18.95" customHeight="1">
      <c r="A66" s="101" t="s">
        <v>74</v>
      </c>
      <c r="B66" s="109"/>
      <c r="C66" s="106" t="str">
        <f>JL!I23</f>
        <v>Chalupářský hovězí guláš, houskové knedlíky (hovězí maso, slanina, cibule, žampiony, kapie, mouka, česnek, sůl, paprika mletá, feferonky)</v>
      </c>
      <c r="D66" s="9"/>
      <c r="E66" s="99" t="s">
        <v>31</v>
      </c>
      <c r="F66" s="88"/>
      <c r="G66" s="26"/>
      <c r="H66" s="23"/>
      <c r="I66" s="27"/>
      <c r="J66" s="24"/>
      <c r="K66" s="97"/>
      <c r="L66" s="108"/>
      <c r="M66" s="98"/>
    </row>
    <row r="67" spans="1:13" ht="18.95" customHeight="1">
      <c r="A67" s="101" t="s">
        <v>75</v>
      </c>
      <c r="B67" s="109"/>
      <c r="C67" s="106" t="str">
        <f>JL!I27</f>
        <v>Gratinované brambory s cuketou, červenou cibulí, rajčaty a sýrem na způsob Mousaky</v>
      </c>
      <c r="D67" s="9"/>
      <c r="E67" s="19" t="s">
        <v>31</v>
      </c>
      <c r="F67" s="88"/>
      <c r="G67" s="26"/>
      <c r="H67" s="23"/>
      <c r="I67" s="27"/>
      <c r="J67" s="24"/>
      <c r="K67" s="8"/>
      <c r="L67" s="103"/>
      <c r="M67" s="9"/>
    </row>
    <row r="68" spans="1:13" ht="18.95" customHeight="1">
      <c r="A68" s="101" t="s">
        <v>76</v>
      </c>
      <c r="B68" s="110"/>
      <c r="C68" s="106" t="str">
        <f>JL!H32</f>
        <v>4.</v>
      </c>
      <c r="D68" s="9"/>
      <c r="E68" s="19" t="s">
        <v>31</v>
      </c>
      <c r="F68" s="88"/>
      <c r="G68" s="26"/>
      <c r="H68" s="23"/>
      <c r="I68" s="27"/>
      <c r="J68" s="24"/>
      <c r="K68" s="97"/>
      <c r="L68" s="108"/>
      <c r="M68" s="98"/>
    </row>
    <row r="69" spans="1:13" ht="18.95" customHeight="1">
      <c r="A69" s="111"/>
      <c r="B69" s="112"/>
      <c r="C69" s="541"/>
      <c r="D69" s="542"/>
      <c r="E69" s="19"/>
      <c r="F69" s="88"/>
      <c r="G69" s="26"/>
      <c r="H69" s="23"/>
      <c r="I69" s="27"/>
      <c r="J69" s="24"/>
      <c r="K69" s="8"/>
      <c r="L69" s="103"/>
      <c r="M69" s="9"/>
    </row>
    <row r="70" spans="1:13" ht="18.95" customHeight="1">
      <c r="A70" s="95"/>
      <c r="B70" s="97"/>
      <c r="C70" s="95"/>
      <c r="D70" s="9"/>
      <c r="E70" s="19"/>
      <c r="F70" s="88"/>
      <c r="G70" s="28"/>
      <c r="H70" s="23"/>
      <c r="I70" s="27"/>
      <c r="J70" s="24"/>
      <c r="K70" s="97"/>
      <c r="L70" s="108"/>
      <c r="M70" s="98"/>
    </row>
    <row r="71" spans="1:13" ht="18.95" customHeight="1">
      <c r="A71" s="95"/>
      <c r="B71" s="8"/>
      <c r="C71" s="113"/>
      <c r="D71" s="114"/>
      <c r="E71" s="19"/>
      <c r="F71" s="21"/>
      <c r="G71" s="28"/>
      <c r="H71" s="23"/>
      <c r="I71" s="25"/>
      <c r="J71" s="24"/>
      <c r="K71" s="8"/>
      <c r="L71" s="103"/>
      <c r="M71" s="9"/>
    </row>
    <row r="72" spans="1:13" ht="36" customHeight="1">
      <c r="A72" s="100"/>
      <c r="B72" s="97"/>
      <c r="C72" s="95"/>
      <c r="D72" s="9"/>
      <c r="E72" s="19"/>
      <c r="F72" s="21"/>
      <c r="G72" s="28"/>
      <c r="H72" s="23"/>
      <c r="I72" s="25"/>
      <c r="J72" s="24"/>
      <c r="K72" s="8"/>
      <c r="L72" s="103"/>
      <c r="M72" s="9"/>
    </row>
    <row r="73" spans="1:13" ht="18.95" customHeight="1">
      <c r="A73" s="95"/>
      <c r="B73" s="8"/>
      <c r="C73" s="95"/>
      <c r="D73" s="9"/>
      <c r="E73" s="19"/>
      <c r="F73" s="21"/>
      <c r="G73" s="28"/>
      <c r="H73" s="23"/>
      <c r="I73" s="27"/>
      <c r="J73" s="24"/>
      <c r="K73" s="97"/>
      <c r="L73" s="108"/>
      <c r="M73" s="98"/>
    </row>
    <row r="74" spans="1:13" ht="18.95" customHeight="1">
      <c r="A74" s="95"/>
      <c r="B74" s="8"/>
      <c r="C74" s="95"/>
      <c r="D74" s="9"/>
      <c r="E74" s="19"/>
      <c r="F74" s="21"/>
      <c r="G74" s="28"/>
      <c r="H74" s="23"/>
      <c r="I74" s="25"/>
      <c r="J74" s="24"/>
      <c r="K74" s="8"/>
      <c r="L74" s="103"/>
      <c r="M74" s="9"/>
    </row>
    <row r="75" spans="1:13" ht="18.95" customHeight="1">
      <c r="A75" s="95"/>
      <c r="B75" s="8"/>
      <c r="C75" s="95"/>
      <c r="D75" s="8"/>
      <c r="E75" s="21"/>
      <c r="F75" s="21"/>
      <c r="G75" s="29"/>
      <c r="H75" s="23"/>
      <c r="I75" s="15"/>
      <c r="J75" s="15"/>
      <c r="K75" s="15"/>
      <c r="L75" s="103"/>
      <c r="M75" s="15"/>
    </row>
    <row r="76" spans="1:13" ht="18.95" customHeight="1">
      <c r="A76" s="60" t="s">
        <v>32</v>
      </c>
      <c r="H76" s="30"/>
      <c r="K76" s="31"/>
      <c r="L76" s="97"/>
      <c r="M76" s="98"/>
    </row>
    <row r="77" spans="1:13">
      <c r="A77" s="95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5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61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98"/>
    </row>
    <row r="80" spans="1:13">
      <c r="A80" s="55" t="s">
        <v>38</v>
      </c>
      <c r="B80" s="49"/>
      <c r="C80" s="49" t="s">
        <v>39</v>
      </c>
      <c r="D80" s="116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43" t="s">
        <v>49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5"/>
    </row>
    <row r="82" spans="1:13" ht="35.1" customHeight="1">
      <c r="A82" s="5" t="s">
        <v>41</v>
      </c>
      <c r="B82" s="44"/>
      <c r="C82" s="44"/>
      <c r="D82" s="44"/>
      <c r="E82" s="44"/>
      <c r="F82" s="44"/>
      <c r="G82" s="45"/>
      <c r="H82" s="6" t="s">
        <v>11</v>
      </c>
      <c r="I82" s="46">
        <f>I55+1</f>
        <v>44931</v>
      </c>
      <c r="J82" s="44"/>
      <c r="K82" s="44"/>
      <c r="L82" s="44"/>
      <c r="M82" s="47"/>
    </row>
    <row r="83" spans="1:13" ht="16.5" customHeight="1">
      <c r="A83" s="94" t="s">
        <v>12</v>
      </c>
      <c r="B83" s="8"/>
      <c r="C83" s="9"/>
      <c r="D83" s="95" t="s">
        <v>13</v>
      </c>
      <c r="E83" s="8"/>
      <c r="F83" s="8"/>
      <c r="G83" s="8"/>
      <c r="H83" s="94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8" t="s">
        <v>15</v>
      </c>
      <c r="B84" s="49"/>
      <c r="C84" s="9"/>
      <c r="D84" s="62" t="str">
        <f>D57</f>
        <v>ZŠ BROUČCI</v>
      </c>
      <c r="E84" s="49"/>
      <c r="F84" s="49"/>
      <c r="G84" s="49"/>
      <c r="H84" s="48" t="s">
        <v>14</v>
      </c>
      <c r="I84" s="96">
        <f>I57</f>
        <v>0</v>
      </c>
      <c r="J84" s="49"/>
      <c r="K84" s="49"/>
      <c r="L84" s="49"/>
      <c r="M84" s="50"/>
    </row>
    <row r="85" spans="1:13" ht="12.95" customHeight="1">
      <c r="A85" s="51"/>
      <c r="B85" s="97"/>
      <c r="C85" s="51"/>
      <c r="D85" s="98"/>
      <c r="E85" s="97"/>
      <c r="F85" s="11"/>
      <c r="G85" s="97"/>
      <c r="H85" s="97"/>
      <c r="I85" s="97"/>
      <c r="J85" s="97"/>
      <c r="K85" s="98"/>
      <c r="L85" s="51"/>
      <c r="M85" s="98"/>
    </row>
    <row r="86" spans="1:13" ht="18" customHeight="1">
      <c r="A86" s="12"/>
      <c r="B86" s="44"/>
      <c r="C86" s="13" t="s">
        <v>16</v>
      </c>
      <c r="D86" s="47"/>
      <c r="E86" s="52" t="s">
        <v>17</v>
      </c>
      <c r="F86" s="14" t="s">
        <v>18</v>
      </c>
      <c r="G86" s="44" t="s">
        <v>19</v>
      </c>
      <c r="H86" s="44"/>
      <c r="I86" s="15" t="s">
        <v>20</v>
      </c>
      <c r="J86" s="15" t="s">
        <v>21</v>
      </c>
      <c r="K86" s="47"/>
      <c r="L86" s="95" t="s">
        <v>22</v>
      </c>
      <c r="M86" s="9"/>
    </row>
    <row r="87" spans="1:13" ht="15.75" customHeight="1">
      <c r="A87" s="53"/>
      <c r="B87" s="97"/>
      <c r="C87" s="51"/>
      <c r="D87" s="98"/>
      <c r="E87" s="99" t="s">
        <v>23</v>
      </c>
      <c r="F87" s="11"/>
      <c r="G87" s="16" t="s">
        <v>24</v>
      </c>
      <c r="H87" s="52" t="s">
        <v>5</v>
      </c>
      <c r="I87" s="15" t="s">
        <v>25</v>
      </c>
      <c r="J87" s="17" t="s">
        <v>26</v>
      </c>
      <c r="K87" s="98"/>
      <c r="L87" s="99" t="s">
        <v>27</v>
      </c>
      <c r="M87" s="18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5"/>
      <c r="J88" s="15"/>
      <c r="K88" s="56"/>
      <c r="L88" s="58" t="s">
        <v>29</v>
      </c>
      <c r="M88" s="59" t="s">
        <v>30</v>
      </c>
    </row>
    <row r="89" spans="1:13">
      <c r="A89" s="100">
        <v>1</v>
      </c>
      <c r="B89" s="19"/>
      <c r="C89" s="100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01" t="s">
        <v>59</v>
      </c>
      <c r="B90" s="102"/>
      <c r="C90" s="95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7"/>
      <c r="L90" s="103"/>
      <c r="M90" s="98"/>
    </row>
    <row r="91" spans="1:13" ht="18.95" customHeight="1">
      <c r="A91" s="101" t="s">
        <v>60</v>
      </c>
      <c r="B91" s="102"/>
      <c r="C91" s="95" t="str">
        <f>JL!L15</f>
        <v>Horácká fazolová s paprikou</v>
      </c>
      <c r="D91" s="9"/>
      <c r="E91" s="99" t="s">
        <v>31</v>
      </c>
      <c r="F91" s="21"/>
      <c r="G91" s="104"/>
      <c r="H91" s="23"/>
      <c r="I91" s="25"/>
      <c r="J91" s="24"/>
      <c r="K91" s="8"/>
      <c r="L91" s="103"/>
      <c r="M91" s="9"/>
    </row>
    <row r="92" spans="1:13" ht="18.95" customHeight="1">
      <c r="A92" s="101" t="s">
        <v>73</v>
      </c>
      <c r="B92" s="105"/>
      <c r="C92" s="106" t="str">
        <f>JL!L19</f>
        <v>Burgundská hovězí pečeně na červeném víně, houskové knedlíky (hovězí, mouka, cukr, ocet, protlak, sůl, pepř, slanina, víno)</v>
      </c>
      <c r="D92" s="9"/>
      <c r="E92" s="19" t="s">
        <v>31</v>
      </c>
      <c r="F92" s="21"/>
      <c r="G92" s="119"/>
      <c r="H92" s="23"/>
      <c r="I92" s="25"/>
      <c r="J92" s="24"/>
      <c r="K92" s="97"/>
      <c r="L92" s="108"/>
      <c r="M92" s="98"/>
    </row>
    <row r="93" spans="1:13" ht="18.95" customHeight="1">
      <c r="A93" s="101" t="s">
        <v>74</v>
      </c>
      <c r="B93" s="109"/>
      <c r="C93" s="106" t="str">
        <f>JL!L23</f>
        <v>Zapečené těstoviny s kuřecím masem a pórkem (kuřecí maso sekané, těstoviny, cibule,sůl, pepř, vejce, smetana, pórek, máslo, sýr)</v>
      </c>
      <c r="D93" s="9"/>
      <c r="E93" s="99" t="s">
        <v>31</v>
      </c>
      <c r="F93" s="21"/>
      <c r="G93" s="26"/>
      <c r="H93" s="23"/>
      <c r="I93" s="27"/>
      <c r="J93" s="24"/>
      <c r="K93" s="97"/>
      <c r="L93" s="108"/>
      <c r="M93" s="98"/>
    </row>
    <row r="94" spans="1:13" ht="18.95" customHeight="1">
      <c r="A94" s="101" t="s">
        <v>75</v>
      </c>
      <c r="B94" s="109"/>
      <c r="C94" s="106" t="str">
        <f>JL!L27</f>
        <v>Bramborové šišky s mákem, přepuštěné máslo, mléko (brambory, mouka, vejce, máslo, mák, cukr, voda)</v>
      </c>
      <c r="D94" s="9"/>
      <c r="E94" s="19" t="s">
        <v>31</v>
      </c>
      <c r="F94" s="21"/>
      <c r="G94" s="26"/>
      <c r="H94" s="23"/>
      <c r="I94" s="27"/>
      <c r="J94" s="24"/>
      <c r="K94" s="8"/>
      <c r="L94" s="103"/>
      <c r="M94" s="9"/>
    </row>
    <row r="95" spans="1:13" ht="18.95" customHeight="1">
      <c r="A95" s="101" t="s">
        <v>76</v>
      </c>
      <c r="B95" s="110"/>
      <c r="C95" s="106" t="str">
        <f>JL!L32</f>
        <v>Vepřový plátek na houbách, smažené krokety (vepřové maso, mouka, houby, máslo, sůl, pepř, kmín)</v>
      </c>
      <c r="D95" s="9"/>
      <c r="E95" s="19" t="s">
        <v>31</v>
      </c>
      <c r="F95" s="21"/>
      <c r="G95" s="26"/>
      <c r="H95" s="23"/>
      <c r="I95" s="27"/>
      <c r="J95" s="24"/>
      <c r="K95" s="97"/>
      <c r="L95" s="108"/>
      <c r="M95" s="98"/>
    </row>
    <row r="96" spans="1:13" ht="18.95" customHeight="1">
      <c r="A96" s="111"/>
      <c r="B96" s="112"/>
      <c r="C96" s="541"/>
      <c r="D96" s="542"/>
      <c r="E96" s="19"/>
      <c r="F96" s="21"/>
      <c r="G96" s="26"/>
      <c r="H96" s="23"/>
      <c r="I96" s="27"/>
      <c r="J96" s="24"/>
      <c r="K96" s="8"/>
      <c r="L96" s="103"/>
      <c r="M96" s="9"/>
    </row>
    <row r="97" spans="1:13" ht="18.95" customHeight="1">
      <c r="A97" s="95"/>
      <c r="B97" s="97"/>
      <c r="C97" s="95"/>
      <c r="D97" s="9"/>
      <c r="E97" s="19"/>
      <c r="F97" s="21"/>
      <c r="G97" s="28"/>
      <c r="H97" s="23"/>
      <c r="I97" s="27"/>
      <c r="J97" s="24"/>
      <c r="K97" s="97"/>
      <c r="L97" s="108"/>
      <c r="M97" s="98"/>
    </row>
    <row r="98" spans="1:13" ht="18.95" customHeight="1">
      <c r="A98" s="95"/>
      <c r="B98" s="8"/>
      <c r="C98" s="113"/>
      <c r="D98" s="114"/>
      <c r="E98" s="19"/>
      <c r="F98" s="21"/>
      <c r="G98" s="28"/>
      <c r="H98" s="23"/>
      <c r="I98" s="25"/>
      <c r="J98" s="24"/>
      <c r="K98" s="8"/>
      <c r="L98" s="103"/>
      <c r="M98" s="9"/>
    </row>
    <row r="99" spans="1:13" ht="36" customHeight="1">
      <c r="A99" s="100"/>
      <c r="B99" s="97"/>
      <c r="C99" s="95"/>
      <c r="D99" s="9"/>
      <c r="E99" s="19"/>
      <c r="F99" s="21"/>
      <c r="G99" s="28"/>
      <c r="H99" s="23"/>
      <c r="I99" s="25"/>
      <c r="J99" s="24"/>
      <c r="K99" s="8"/>
      <c r="L99" s="103"/>
      <c r="M99" s="9"/>
    </row>
    <row r="100" spans="1:13" ht="18.95" customHeight="1">
      <c r="A100" s="95"/>
      <c r="B100" s="8"/>
      <c r="C100" s="95"/>
      <c r="D100" s="9"/>
      <c r="E100" s="19"/>
      <c r="F100" s="21"/>
      <c r="G100" s="28"/>
      <c r="H100" s="23"/>
      <c r="I100" s="27"/>
      <c r="J100" s="24"/>
      <c r="K100" s="97"/>
      <c r="L100" s="108"/>
      <c r="M100" s="98"/>
    </row>
    <row r="101" spans="1:13" ht="18.95" customHeight="1">
      <c r="A101" s="95"/>
      <c r="B101" s="8"/>
      <c r="C101" s="95"/>
      <c r="D101" s="9"/>
      <c r="E101" s="19"/>
      <c r="F101" s="21"/>
      <c r="G101" s="28"/>
      <c r="H101" s="23"/>
      <c r="I101" s="25"/>
      <c r="J101" s="24"/>
      <c r="K101" s="8"/>
      <c r="L101" s="103"/>
      <c r="M101" s="9"/>
    </row>
    <row r="102" spans="1:13" ht="18.95" customHeight="1">
      <c r="A102" s="95"/>
      <c r="B102" s="8"/>
      <c r="C102" s="95"/>
      <c r="D102" s="8"/>
      <c r="E102" s="21"/>
      <c r="F102" s="21"/>
      <c r="G102" s="29"/>
      <c r="H102" s="23"/>
      <c r="I102" s="15"/>
      <c r="J102" s="15"/>
      <c r="K102" s="15"/>
      <c r="L102" s="103"/>
      <c r="M102" s="15"/>
    </row>
    <row r="103" spans="1:13" ht="18.95" customHeight="1">
      <c r="A103" s="60" t="s">
        <v>32</v>
      </c>
      <c r="H103" s="30"/>
      <c r="K103" s="31"/>
      <c r="L103" s="97"/>
      <c r="M103" s="98"/>
    </row>
    <row r="104" spans="1:13">
      <c r="A104" s="95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5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61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98"/>
    </row>
    <row r="107" spans="1:13">
      <c r="A107" s="55" t="s">
        <v>38</v>
      </c>
      <c r="B107" s="49"/>
      <c r="C107" s="49" t="s">
        <v>39</v>
      </c>
      <c r="D107" s="116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43" t="s">
        <v>49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5"/>
    </row>
    <row r="109" spans="1:13" ht="35.1" customHeight="1">
      <c r="A109" s="5" t="s">
        <v>41</v>
      </c>
      <c r="B109" s="44"/>
      <c r="C109" s="44"/>
      <c r="D109" s="44"/>
      <c r="E109" s="44"/>
      <c r="F109" s="44"/>
      <c r="G109" s="45"/>
      <c r="H109" s="6" t="s">
        <v>11</v>
      </c>
      <c r="I109" s="46">
        <f>I82+1</f>
        <v>44932</v>
      </c>
      <c r="J109" s="44"/>
      <c r="K109" s="44"/>
      <c r="L109" s="44"/>
      <c r="M109" s="47"/>
    </row>
    <row r="110" spans="1:13" ht="16.5" customHeight="1">
      <c r="A110" s="94" t="s">
        <v>12</v>
      </c>
      <c r="B110" s="8"/>
      <c r="C110" s="9"/>
      <c r="D110" s="95" t="s">
        <v>13</v>
      </c>
      <c r="E110" s="8"/>
      <c r="F110" s="8"/>
      <c r="G110" s="8"/>
      <c r="H110" s="94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8" t="s">
        <v>15</v>
      </c>
      <c r="B111" s="49"/>
      <c r="C111" s="9"/>
      <c r="D111" s="62" t="str">
        <f>D84</f>
        <v>ZŠ BROUČCI</v>
      </c>
      <c r="E111" s="49"/>
      <c r="F111" s="49"/>
      <c r="G111" s="49"/>
      <c r="H111" s="48" t="s">
        <v>14</v>
      </c>
      <c r="I111" s="96">
        <f>I84</f>
        <v>0</v>
      </c>
      <c r="J111" s="49"/>
      <c r="K111" s="49"/>
      <c r="L111" s="49"/>
      <c r="M111" s="50"/>
    </row>
    <row r="112" spans="1:13" ht="12.95" customHeight="1">
      <c r="A112" s="51"/>
      <c r="B112" s="97"/>
      <c r="C112" s="51"/>
      <c r="D112" s="98"/>
      <c r="E112" s="97"/>
      <c r="F112" s="11"/>
      <c r="G112" s="97"/>
      <c r="H112" s="97"/>
      <c r="I112" s="97"/>
      <c r="J112" s="97"/>
      <c r="K112" s="98"/>
      <c r="L112" s="51"/>
      <c r="M112" s="98"/>
    </row>
    <row r="113" spans="1:13" ht="18" customHeight="1">
      <c r="A113" s="12"/>
      <c r="B113" s="44"/>
      <c r="C113" s="13" t="s">
        <v>16</v>
      </c>
      <c r="D113" s="47"/>
      <c r="E113" s="52" t="s">
        <v>17</v>
      </c>
      <c r="F113" s="14" t="s">
        <v>18</v>
      </c>
      <c r="G113" s="44" t="s">
        <v>19</v>
      </c>
      <c r="H113" s="44"/>
      <c r="I113" s="15" t="s">
        <v>20</v>
      </c>
      <c r="J113" s="15" t="s">
        <v>21</v>
      </c>
      <c r="K113" s="47"/>
      <c r="L113" s="95" t="s">
        <v>22</v>
      </c>
      <c r="M113" s="9"/>
    </row>
    <row r="114" spans="1:13" ht="15.75" customHeight="1">
      <c r="A114" s="53"/>
      <c r="B114" s="97"/>
      <c r="C114" s="51"/>
      <c r="D114" s="98"/>
      <c r="E114" s="99" t="s">
        <v>23</v>
      </c>
      <c r="F114" s="11"/>
      <c r="G114" s="16" t="s">
        <v>24</v>
      </c>
      <c r="H114" s="52" t="s">
        <v>5</v>
      </c>
      <c r="I114" s="15" t="s">
        <v>25</v>
      </c>
      <c r="J114" s="17" t="s">
        <v>26</v>
      </c>
      <c r="K114" s="98"/>
      <c r="L114" s="99" t="s">
        <v>27</v>
      </c>
      <c r="M114" s="18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5"/>
      <c r="J115" s="15"/>
      <c r="K115" s="56"/>
      <c r="L115" s="58" t="s">
        <v>29</v>
      </c>
      <c r="M115" s="59" t="s">
        <v>30</v>
      </c>
    </row>
    <row r="116" spans="1:13">
      <c r="A116" s="100">
        <v>1</v>
      </c>
      <c r="B116" s="19"/>
      <c r="C116" s="100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01" t="s">
        <v>59</v>
      </c>
      <c r="B117" s="102"/>
      <c r="C117" s="117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7"/>
      <c r="L117" s="103"/>
      <c r="M117" s="98"/>
    </row>
    <row r="118" spans="1:13" ht="18.95" customHeight="1">
      <c r="A118" s="101" t="s">
        <v>60</v>
      </c>
      <c r="B118" s="102"/>
      <c r="C118" s="95" t="str">
        <f>JL!O15</f>
        <v>Hrachová</v>
      </c>
      <c r="D118" s="9"/>
      <c r="E118" s="99" t="s">
        <v>31</v>
      </c>
      <c r="F118" s="21"/>
      <c r="G118" s="104"/>
      <c r="H118" s="23"/>
      <c r="I118" s="25"/>
      <c r="J118" s="24"/>
      <c r="K118" s="8"/>
      <c r="L118" s="103"/>
      <c r="M118" s="9"/>
    </row>
    <row r="119" spans="1:13" ht="18.95" customHeight="1">
      <c r="A119" s="101" t="s">
        <v>73</v>
      </c>
      <c r="B119" s="105"/>
      <c r="C119" s="106" t="str">
        <f>JL!O19</f>
        <v>Vepřová plec pečená na česneku, dušený špenát, houskové knedlíky (vepřové, sádlo, cibule, mouka, česnek, pepř, sůl)</v>
      </c>
      <c r="D119" s="9"/>
      <c r="E119" s="19" t="s">
        <v>31</v>
      </c>
      <c r="F119" s="21"/>
      <c r="G119" s="26"/>
      <c r="H119" s="23"/>
      <c r="I119" s="25"/>
      <c r="J119" s="24"/>
      <c r="K119" s="97"/>
      <c r="L119" s="108"/>
      <c r="M119" s="98"/>
    </row>
    <row r="120" spans="1:13" ht="18.95" customHeight="1">
      <c r="A120" s="101" t="s">
        <v>74</v>
      </c>
      <c r="B120" s="109"/>
      <c r="C120" s="106" t="str">
        <f>JL!O23</f>
        <v>Fazole s tomatové omáčce, opékaná klobása, okurka (fazole, protlek, česnek, cibule, sůl, chilli, přpe, mouka, paprika, klobása ostravská)</v>
      </c>
      <c r="D120" s="9"/>
      <c r="E120" s="99" t="s">
        <v>31</v>
      </c>
      <c r="F120" s="21"/>
      <c r="G120" s="26"/>
      <c r="H120" s="23"/>
      <c r="I120" s="25"/>
      <c r="J120" s="24"/>
      <c r="K120" s="8"/>
      <c r="L120" s="103"/>
      <c r="M120" s="9"/>
    </row>
    <row r="121" spans="1:13" ht="18.95" customHeight="1">
      <c r="A121" s="101" t="s">
        <v>75</v>
      </c>
      <c r="B121" s="109"/>
      <c r="C121" s="106" t="str">
        <f>JL!O27</f>
        <v>Plněné palačinky se špenátem a sýrem, vařené brambory (mouka, vejce, mléko, sůl, špenát listový, česnek, směs sýrů, olej)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103"/>
      <c r="M121" s="9"/>
    </row>
    <row r="122" spans="1:13" ht="18.95" customHeight="1">
      <c r="A122" s="101" t="s">
        <v>76</v>
      </c>
      <c r="B122" s="110"/>
      <c r="C122" s="106" t="str">
        <f>JL!O32</f>
        <v>Pašerácký kotlet se salámem a sýrem, opékané brambory (kotleta, cibule, salám, sýr, mouka, sůl)</v>
      </c>
      <c r="D122" s="9"/>
      <c r="E122" s="19" t="s">
        <v>31</v>
      </c>
      <c r="F122" s="21"/>
      <c r="G122" s="26"/>
      <c r="H122" s="23"/>
      <c r="I122" s="27"/>
      <c r="J122" s="24"/>
      <c r="K122" s="97"/>
      <c r="L122" s="108"/>
      <c r="M122" s="98"/>
    </row>
    <row r="123" spans="1:13" ht="18.95" customHeight="1">
      <c r="A123" s="111"/>
      <c r="B123" s="112"/>
      <c r="C123" s="541"/>
      <c r="D123" s="542"/>
      <c r="E123" s="19"/>
      <c r="F123" s="21"/>
      <c r="G123" s="26"/>
      <c r="H123" s="23"/>
      <c r="I123" s="27"/>
      <c r="J123" s="24"/>
      <c r="K123" s="8"/>
      <c r="L123" s="103"/>
      <c r="M123" s="9"/>
    </row>
    <row r="124" spans="1:13" ht="18.95" customHeight="1">
      <c r="A124" s="95"/>
      <c r="B124" s="97"/>
      <c r="C124" s="95"/>
      <c r="D124" s="9"/>
      <c r="E124" s="19"/>
      <c r="F124" s="21"/>
      <c r="G124" s="28"/>
      <c r="H124" s="23"/>
      <c r="I124" s="27"/>
      <c r="J124" s="24"/>
      <c r="K124" s="97"/>
      <c r="L124" s="108"/>
      <c r="M124" s="98"/>
    </row>
    <row r="125" spans="1:13" ht="18.95" customHeight="1">
      <c r="A125" s="95"/>
      <c r="B125" s="8"/>
      <c r="C125" s="113"/>
      <c r="D125" s="114"/>
      <c r="E125" s="19"/>
      <c r="F125" s="21"/>
      <c r="G125" s="28"/>
      <c r="H125" s="23"/>
      <c r="I125" s="25"/>
      <c r="J125" s="24"/>
      <c r="K125" s="8"/>
      <c r="L125" s="103"/>
      <c r="M125" s="9"/>
    </row>
    <row r="126" spans="1:13" ht="36" customHeight="1">
      <c r="A126" s="100"/>
      <c r="B126" s="97"/>
      <c r="C126" s="95"/>
      <c r="D126" s="9"/>
      <c r="E126" s="19"/>
      <c r="F126" s="21"/>
      <c r="G126" s="28"/>
      <c r="H126" s="23"/>
      <c r="I126" s="25"/>
      <c r="J126" s="24"/>
      <c r="K126" s="8"/>
      <c r="L126" s="103"/>
      <c r="M126" s="9"/>
    </row>
    <row r="127" spans="1:13" ht="18.95" customHeight="1">
      <c r="A127" s="95"/>
      <c r="B127" s="8"/>
      <c r="C127" s="95"/>
      <c r="D127" s="9"/>
      <c r="E127" s="19"/>
      <c r="F127" s="21"/>
      <c r="G127" s="28"/>
      <c r="H127" s="23"/>
      <c r="I127" s="27"/>
      <c r="J127" s="24"/>
      <c r="K127" s="97"/>
      <c r="L127" s="108"/>
      <c r="M127" s="98"/>
    </row>
    <row r="128" spans="1:13" ht="18.95" customHeight="1">
      <c r="A128" s="95"/>
      <c r="B128" s="8"/>
      <c r="C128" s="95"/>
      <c r="D128" s="9"/>
      <c r="E128" s="19"/>
      <c r="F128" s="21"/>
      <c r="G128" s="28"/>
      <c r="H128" s="23"/>
      <c r="I128" s="25"/>
      <c r="J128" s="24"/>
      <c r="K128" s="8"/>
      <c r="L128" s="103"/>
      <c r="M128" s="9"/>
    </row>
    <row r="129" spans="1:13" ht="18.95" customHeight="1">
      <c r="A129" s="95"/>
      <c r="B129" s="8"/>
      <c r="C129" s="95"/>
      <c r="D129" s="8"/>
      <c r="E129" s="21"/>
      <c r="F129" s="21"/>
      <c r="G129" s="29"/>
      <c r="H129" s="23"/>
      <c r="I129" s="15"/>
      <c r="J129" s="15"/>
      <c r="K129" s="15"/>
      <c r="L129" s="103"/>
      <c r="M129" s="15"/>
    </row>
    <row r="130" spans="1:13" ht="18.95" customHeight="1">
      <c r="A130" s="60" t="s">
        <v>32</v>
      </c>
      <c r="H130" s="30"/>
      <c r="K130" s="31"/>
      <c r="L130" s="97"/>
      <c r="M130" s="98"/>
    </row>
    <row r="131" spans="1:13">
      <c r="A131" s="95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5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61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98"/>
    </row>
    <row r="134" spans="1:13">
      <c r="A134" s="55" t="s">
        <v>38</v>
      </c>
      <c r="B134" s="49"/>
      <c r="C134" s="49" t="s">
        <v>39</v>
      </c>
      <c r="D134" s="116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43" t="s">
        <v>49</v>
      </c>
      <c r="B135" s="544"/>
      <c r="C135" s="544"/>
      <c r="D135" s="544"/>
      <c r="E135" s="544"/>
      <c r="F135" s="544"/>
      <c r="G135" s="544"/>
      <c r="H135" s="544"/>
      <c r="I135" s="544"/>
      <c r="J135" s="544"/>
      <c r="K135" s="544"/>
      <c r="L135" s="544"/>
      <c r="M135" s="545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4ED2-1C59-4DFF-89C6-53A623016A5E}">
  <sheetPr>
    <tabColor theme="6" tint="-0.249977111117893"/>
  </sheetPr>
  <dimension ref="A1:M137"/>
  <sheetViews>
    <sheetView topLeftCell="A109" workbookViewId="0">
      <selection activeCell="F8" sqref="F8:G8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256" t="s">
        <v>41</v>
      </c>
      <c r="B1" s="44"/>
      <c r="C1" s="44"/>
      <c r="D1" s="44"/>
      <c r="E1" s="44"/>
      <c r="F1" s="44"/>
      <c r="G1" s="45"/>
      <c r="H1" s="257" t="s">
        <v>11</v>
      </c>
      <c r="I1" s="46">
        <f>JL!B10</f>
        <v>44928</v>
      </c>
      <c r="J1" s="44"/>
      <c r="K1" s="44"/>
      <c r="L1" s="44"/>
      <c r="M1" s="258"/>
    </row>
    <row r="2" spans="1:13" ht="16.5" customHeight="1">
      <c r="A2" s="259" t="s">
        <v>12</v>
      </c>
      <c r="B2" s="199"/>
      <c r="C2" s="201"/>
      <c r="D2" s="260" t="s">
        <v>13</v>
      </c>
      <c r="E2" s="199"/>
      <c r="F2" s="199"/>
      <c r="G2" s="199"/>
      <c r="H2" s="259" t="s">
        <v>14</v>
      </c>
      <c r="I2" s="261" t="s">
        <v>70</v>
      </c>
      <c r="J2" s="199"/>
      <c r="K2" s="199"/>
      <c r="L2" s="199"/>
      <c r="M2" s="201"/>
    </row>
    <row r="3" spans="1:13" ht="16.5" customHeight="1">
      <c r="A3" s="48" t="s">
        <v>15</v>
      </c>
      <c r="B3" s="49"/>
      <c r="C3" s="201"/>
      <c r="D3" s="62" t="s">
        <v>131</v>
      </c>
      <c r="E3" s="49"/>
      <c r="F3" s="49"/>
      <c r="G3" s="49"/>
      <c r="H3" s="48" t="s">
        <v>14</v>
      </c>
      <c r="I3" s="96"/>
      <c r="J3" s="49"/>
      <c r="K3" s="49"/>
      <c r="L3" s="49"/>
      <c r="M3" s="50"/>
    </row>
    <row r="4" spans="1:13" ht="12.95" customHeight="1">
      <c r="A4" s="51"/>
      <c r="B4" s="97"/>
      <c r="C4" s="51"/>
      <c r="D4" s="262"/>
      <c r="E4" s="97"/>
      <c r="F4" s="11"/>
      <c r="G4" s="97"/>
      <c r="H4" s="97"/>
      <c r="I4" s="97"/>
      <c r="J4" s="97"/>
      <c r="K4" s="262"/>
      <c r="L4" s="51"/>
      <c r="M4" s="262"/>
    </row>
    <row r="5" spans="1:13" ht="18" customHeight="1">
      <c r="A5" s="263"/>
      <c r="B5" s="44"/>
      <c r="C5" s="264" t="s">
        <v>16</v>
      </c>
      <c r="D5" s="258"/>
      <c r="E5" s="52" t="s">
        <v>17</v>
      </c>
      <c r="F5" s="265" t="s">
        <v>18</v>
      </c>
      <c r="G5" s="44" t="s">
        <v>19</v>
      </c>
      <c r="H5" s="44"/>
      <c r="I5" s="15" t="s">
        <v>20</v>
      </c>
      <c r="J5" s="15" t="s">
        <v>21</v>
      </c>
      <c r="K5" s="258"/>
      <c r="L5" s="260" t="s">
        <v>22</v>
      </c>
      <c r="M5" s="201"/>
    </row>
    <row r="6" spans="1:13" ht="15.75" customHeight="1">
      <c r="A6" s="53"/>
      <c r="B6" s="97"/>
      <c r="C6" s="51"/>
      <c r="D6" s="262"/>
      <c r="E6" s="99" t="s">
        <v>23</v>
      </c>
      <c r="F6" s="11"/>
      <c r="G6" s="266" t="s">
        <v>24</v>
      </c>
      <c r="H6" s="52" t="s">
        <v>5</v>
      </c>
      <c r="I6" s="15" t="s">
        <v>25</v>
      </c>
      <c r="J6" s="17" t="s">
        <v>26</v>
      </c>
      <c r="K6" s="262"/>
      <c r="L6" s="99" t="s">
        <v>27</v>
      </c>
      <c r="M6" s="267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5"/>
      <c r="J7" s="15"/>
      <c r="K7" s="56"/>
      <c r="L7" s="58" t="s">
        <v>29</v>
      </c>
      <c r="M7" s="59" t="s">
        <v>30</v>
      </c>
    </row>
    <row r="8" spans="1:13">
      <c r="A8" s="268">
        <v>1</v>
      </c>
      <c r="B8" s="269"/>
      <c r="C8" s="268">
        <v>2</v>
      </c>
      <c r="D8" s="270"/>
      <c r="E8" s="269">
        <v>3</v>
      </c>
      <c r="F8" s="21">
        <v>4</v>
      </c>
      <c r="G8" s="269">
        <v>5</v>
      </c>
      <c r="H8" s="21">
        <v>6</v>
      </c>
      <c r="I8" s="21">
        <v>7</v>
      </c>
      <c r="J8" s="21">
        <v>8</v>
      </c>
      <c r="K8" s="269"/>
      <c r="L8" s="21">
        <v>9</v>
      </c>
      <c r="M8" s="270">
        <v>10</v>
      </c>
    </row>
    <row r="9" spans="1:13" ht="18.95" customHeight="1">
      <c r="A9" s="271" t="s">
        <v>59</v>
      </c>
      <c r="B9" s="272"/>
      <c r="C9" s="260" t="str">
        <f>JL!C12</f>
        <v>Slepičí vývar s rýží a hráškem</v>
      </c>
      <c r="D9" s="201"/>
      <c r="E9" s="269" t="s">
        <v>31</v>
      </c>
      <c r="F9" s="21"/>
      <c r="G9" s="273"/>
      <c r="H9" s="23"/>
      <c r="I9" s="23"/>
      <c r="J9" s="24"/>
      <c r="K9" s="97"/>
      <c r="L9" s="103"/>
      <c r="M9" s="262"/>
    </row>
    <row r="10" spans="1:13" ht="18.95" customHeight="1">
      <c r="A10" s="271" t="s">
        <v>60</v>
      </c>
      <c r="B10" s="272"/>
      <c r="C10" s="260" t="str">
        <f>JL!C15</f>
        <v>Zeleninový krém</v>
      </c>
      <c r="D10" s="201"/>
      <c r="E10" s="99" t="s">
        <v>31</v>
      </c>
      <c r="F10" s="21"/>
      <c r="G10" s="104"/>
      <c r="H10" s="23"/>
      <c r="I10" s="25"/>
      <c r="J10" s="24"/>
      <c r="K10" s="199"/>
      <c r="L10" s="103"/>
      <c r="M10" s="201"/>
    </row>
    <row r="11" spans="1:13" ht="18.95" customHeight="1">
      <c r="A11" s="271" t="s">
        <v>84</v>
      </c>
      <c r="B11" s="195"/>
      <c r="C11" s="274" t="str">
        <f>JL!C19</f>
        <v>Pečená krkovička na majoránce se slaninou a cibulí, vařené brambory</v>
      </c>
      <c r="D11" s="201"/>
      <c r="E11" s="269" t="s">
        <v>31</v>
      </c>
      <c r="F11" s="21"/>
      <c r="G11" s="275"/>
      <c r="H11" s="107"/>
      <c r="I11" s="25"/>
      <c r="J11" s="24"/>
      <c r="K11" s="97"/>
      <c r="L11" s="108"/>
      <c r="M11" s="262"/>
    </row>
    <row r="12" spans="1:13" ht="18.95" customHeight="1">
      <c r="A12" s="271" t="s">
        <v>86</v>
      </c>
      <c r="B12" s="276"/>
      <c r="C12" s="274" t="str">
        <f>JL!C23</f>
        <v>Drůbeží játra v pikantní omáčce s rajčaty a paprikami, dušená rýže (játra, cibule, zelenina, chilli, česnek, protlak, mouka, sůl, pepř)</v>
      </c>
      <c r="D12" s="201"/>
      <c r="E12" s="99" t="s">
        <v>31</v>
      </c>
      <c r="F12" s="21"/>
      <c r="G12" s="275"/>
      <c r="H12" s="23"/>
      <c r="I12" s="25"/>
      <c r="J12" s="24"/>
      <c r="K12" s="199"/>
      <c r="L12" s="103"/>
      <c r="M12" s="201"/>
    </row>
    <row r="13" spans="1:13" ht="18.95" customHeight="1">
      <c r="A13" s="271" t="s">
        <v>85</v>
      </c>
      <c r="B13" s="276"/>
      <c r="C13" s="274" t="str">
        <f>JL!C27</f>
        <v>Špecle se sýrem - Käsespätzle (bramborové těstoviny "špecle", smažená cibulka, sůl, směs strouhaných sůrů, pažitka)</v>
      </c>
      <c r="D13" s="201"/>
      <c r="E13" s="269" t="s">
        <v>31</v>
      </c>
      <c r="F13" s="21"/>
      <c r="G13" s="275"/>
      <c r="H13" s="23"/>
      <c r="I13" s="27"/>
      <c r="J13" s="24"/>
      <c r="K13" s="199"/>
      <c r="L13" s="103"/>
      <c r="M13" s="201"/>
    </row>
    <row r="14" spans="1:13" ht="18.95" customHeight="1">
      <c r="A14" s="271" t="s">
        <v>134</v>
      </c>
      <c r="B14" s="197"/>
      <c r="C14" s="274" t="s">
        <v>135</v>
      </c>
      <c r="D14" s="201"/>
      <c r="E14" s="269" t="s">
        <v>31</v>
      </c>
      <c r="F14" s="21"/>
      <c r="G14" s="275"/>
      <c r="H14" s="23"/>
      <c r="I14" s="27"/>
      <c r="J14" s="24"/>
      <c r="K14" s="97"/>
      <c r="L14" s="108"/>
      <c r="M14" s="262"/>
    </row>
    <row r="15" spans="1:13" ht="18.95" customHeight="1">
      <c r="A15" s="277"/>
      <c r="B15" s="278"/>
      <c r="C15" s="546"/>
      <c r="D15" s="547"/>
      <c r="E15" s="269"/>
      <c r="F15" s="21"/>
      <c r="G15" s="275"/>
      <c r="H15" s="23"/>
      <c r="I15" s="27"/>
      <c r="J15" s="24"/>
      <c r="K15" s="199"/>
      <c r="L15" s="103"/>
      <c r="M15" s="201"/>
    </row>
    <row r="16" spans="1:13" ht="18.95" customHeight="1">
      <c r="A16" s="260"/>
      <c r="B16" s="97"/>
      <c r="C16" s="260"/>
      <c r="D16" s="201"/>
      <c r="E16" s="269"/>
      <c r="F16" s="21"/>
      <c r="G16" s="279"/>
      <c r="H16" s="23"/>
      <c r="I16" s="27"/>
      <c r="J16" s="24"/>
      <c r="K16" s="97"/>
      <c r="L16" s="108"/>
      <c r="M16" s="262"/>
    </row>
    <row r="17" spans="1:13" ht="18.95" customHeight="1">
      <c r="A17" s="198"/>
      <c r="B17" s="199"/>
      <c r="C17" s="200"/>
      <c r="D17" s="280"/>
      <c r="E17" s="269"/>
      <c r="F17" s="21"/>
      <c r="G17" s="279"/>
      <c r="H17" s="23"/>
      <c r="I17" s="25"/>
      <c r="J17" s="24"/>
      <c r="K17" s="199"/>
      <c r="L17" s="103"/>
      <c r="M17" s="201"/>
    </row>
    <row r="18" spans="1:13" ht="36" customHeight="1">
      <c r="A18" s="198"/>
      <c r="B18" s="97"/>
      <c r="C18" s="200"/>
      <c r="D18" s="201"/>
      <c r="E18" s="269"/>
      <c r="F18" s="21"/>
      <c r="G18" s="279"/>
      <c r="H18" s="23"/>
      <c r="I18" s="27"/>
      <c r="J18" s="24"/>
      <c r="K18" s="97"/>
      <c r="L18" s="108"/>
      <c r="M18" s="262"/>
    </row>
    <row r="19" spans="1:13" ht="18.95" customHeight="1">
      <c r="A19" s="198"/>
      <c r="B19" s="199"/>
      <c r="C19" s="200"/>
      <c r="D19" s="201"/>
      <c r="E19" s="269"/>
      <c r="F19" s="21"/>
      <c r="G19" s="279"/>
      <c r="H19" s="23"/>
      <c r="I19" s="25"/>
      <c r="J19" s="24"/>
      <c r="K19" s="199"/>
      <c r="L19" s="103"/>
      <c r="M19" s="201"/>
    </row>
    <row r="20" spans="1:13" ht="18.95" customHeight="1">
      <c r="A20" s="260"/>
      <c r="B20" s="199"/>
      <c r="C20" s="260"/>
      <c r="D20" s="201"/>
      <c r="E20" s="269"/>
      <c r="F20" s="21"/>
      <c r="G20" s="279"/>
      <c r="H20" s="23"/>
      <c r="I20" s="25"/>
      <c r="J20" s="24"/>
      <c r="K20" s="199"/>
      <c r="L20" s="103"/>
      <c r="M20" s="201"/>
    </row>
    <row r="21" spans="1:13" ht="18.95" customHeight="1">
      <c r="A21" s="260"/>
      <c r="B21" s="199"/>
      <c r="C21" s="260"/>
      <c r="D21" s="199"/>
      <c r="E21" s="21"/>
      <c r="F21" s="21"/>
      <c r="G21" s="29"/>
      <c r="H21" s="23"/>
      <c r="I21" s="15"/>
      <c r="J21" s="15"/>
      <c r="K21" s="15"/>
      <c r="L21" s="103"/>
      <c r="M21" s="15"/>
    </row>
    <row r="22" spans="1:13" ht="18.95" customHeight="1">
      <c r="A22" s="60" t="s">
        <v>32</v>
      </c>
      <c r="H22" s="30"/>
      <c r="K22" s="31"/>
      <c r="L22" s="97"/>
      <c r="M22" s="262"/>
    </row>
    <row r="23" spans="1:13">
      <c r="A23" s="260" t="s">
        <v>44</v>
      </c>
      <c r="B23" s="199"/>
      <c r="C23" s="199"/>
      <c r="D23" s="199"/>
      <c r="E23" s="199"/>
      <c r="F23" s="199"/>
      <c r="G23" s="199"/>
      <c r="H23" s="281"/>
      <c r="I23" s="199"/>
      <c r="J23" s="199"/>
      <c r="K23" s="199"/>
      <c r="L23" s="199"/>
      <c r="M23" s="201"/>
    </row>
    <row r="24" spans="1:13">
      <c r="A24" s="260" t="s">
        <v>33</v>
      </c>
      <c r="B24" s="199"/>
      <c r="C24" s="199"/>
      <c r="D24" s="199"/>
      <c r="E24" s="199"/>
      <c r="F24" s="199"/>
      <c r="G24" s="199" t="s">
        <v>34</v>
      </c>
      <c r="H24" s="199"/>
      <c r="I24" s="199"/>
      <c r="J24" s="199" t="s">
        <v>35</v>
      </c>
      <c r="K24" s="199"/>
      <c r="L24" s="199"/>
      <c r="M24" s="201"/>
    </row>
    <row r="25" spans="1:13">
      <c r="A25" s="61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262"/>
    </row>
    <row r="26" spans="1:13">
      <c r="A26" s="55" t="s">
        <v>38</v>
      </c>
      <c r="B26" s="49"/>
      <c r="C26" s="49" t="s">
        <v>39</v>
      </c>
      <c r="D26" s="116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48" t="s">
        <v>49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50"/>
    </row>
    <row r="28" spans="1:13" ht="35.1" customHeight="1">
      <c r="A28" s="256" t="s">
        <v>41</v>
      </c>
      <c r="B28" s="44"/>
      <c r="C28" s="44"/>
      <c r="D28" s="44"/>
      <c r="E28" s="44"/>
      <c r="F28" s="44"/>
      <c r="G28" s="45"/>
      <c r="H28" s="257" t="s">
        <v>11</v>
      </c>
      <c r="I28" s="46">
        <f>I1+1</f>
        <v>44929</v>
      </c>
      <c r="J28" s="44"/>
      <c r="K28" s="44"/>
      <c r="L28" s="44"/>
      <c r="M28" s="258"/>
    </row>
    <row r="29" spans="1:13" ht="16.5" customHeight="1">
      <c r="A29" s="259" t="s">
        <v>12</v>
      </c>
      <c r="B29" s="199"/>
      <c r="C29" s="201"/>
      <c r="D29" s="260" t="s">
        <v>13</v>
      </c>
      <c r="E29" s="199"/>
      <c r="F29" s="199"/>
      <c r="G29" s="199"/>
      <c r="H29" s="259" t="s">
        <v>14</v>
      </c>
      <c r="I29" s="261" t="s">
        <v>43</v>
      </c>
      <c r="J29" s="199"/>
      <c r="K29" s="199"/>
      <c r="L29" s="199"/>
      <c r="M29" s="201"/>
    </row>
    <row r="30" spans="1:13" ht="16.5" customHeight="1">
      <c r="A30" s="48" t="s">
        <v>15</v>
      </c>
      <c r="B30" s="49"/>
      <c r="C30" s="201"/>
      <c r="D30" s="62" t="str">
        <f>D3</f>
        <v>AEROSOL SERVICES</v>
      </c>
      <c r="E30" s="49"/>
      <c r="F30" s="49"/>
      <c r="G30" s="49"/>
      <c r="H30" s="48" t="s">
        <v>14</v>
      </c>
      <c r="I30" s="96">
        <f>I3</f>
        <v>0</v>
      </c>
      <c r="J30" s="49"/>
      <c r="K30" s="49"/>
      <c r="L30" s="49"/>
      <c r="M30" s="50"/>
    </row>
    <row r="31" spans="1:13" ht="12.95" customHeight="1">
      <c r="A31" s="51"/>
      <c r="B31" s="97"/>
      <c r="C31" s="51"/>
      <c r="D31" s="262"/>
      <c r="E31" s="97"/>
      <c r="F31" s="11"/>
      <c r="G31" s="97"/>
      <c r="H31" s="97"/>
      <c r="I31" s="97"/>
      <c r="J31" s="97"/>
      <c r="K31" s="262"/>
      <c r="L31" s="51"/>
      <c r="M31" s="262"/>
    </row>
    <row r="32" spans="1:13" ht="18" customHeight="1">
      <c r="A32" s="263"/>
      <c r="B32" s="44"/>
      <c r="C32" s="264" t="s">
        <v>16</v>
      </c>
      <c r="D32" s="258"/>
      <c r="E32" s="52" t="s">
        <v>17</v>
      </c>
      <c r="F32" s="265" t="s">
        <v>18</v>
      </c>
      <c r="G32" s="44" t="s">
        <v>19</v>
      </c>
      <c r="H32" s="44"/>
      <c r="I32" s="15" t="s">
        <v>20</v>
      </c>
      <c r="J32" s="15" t="s">
        <v>21</v>
      </c>
      <c r="K32" s="258"/>
      <c r="L32" s="260" t="s">
        <v>22</v>
      </c>
      <c r="M32" s="201"/>
    </row>
    <row r="33" spans="1:13" ht="15.75" customHeight="1">
      <c r="A33" s="53"/>
      <c r="B33" s="97"/>
      <c r="C33" s="51"/>
      <c r="D33" s="262"/>
      <c r="E33" s="99" t="s">
        <v>23</v>
      </c>
      <c r="F33" s="11"/>
      <c r="G33" s="266" t="s">
        <v>24</v>
      </c>
      <c r="H33" s="52" t="s">
        <v>5</v>
      </c>
      <c r="I33" s="15" t="s">
        <v>25</v>
      </c>
      <c r="J33" s="17" t="s">
        <v>26</v>
      </c>
      <c r="K33" s="262"/>
      <c r="L33" s="99" t="s">
        <v>27</v>
      </c>
      <c r="M33" s="267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5"/>
      <c r="J34" s="15"/>
      <c r="K34" s="56"/>
      <c r="L34" s="58" t="s">
        <v>29</v>
      </c>
      <c r="M34" s="59" t="s">
        <v>30</v>
      </c>
    </row>
    <row r="35" spans="1:13">
      <c r="A35" s="268">
        <v>1</v>
      </c>
      <c r="B35" s="269"/>
      <c r="C35" s="268">
        <v>2</v>
      </c>
      <c r="D35" s="270"/>
      <c r="E35" s="269">
        <v>3</v>
      </c>
      <c r="F35" s="21">
        <v>4</v>
      </c>
      <c r="G35" s="269">
        <v>5</v>
      </c>
      <c r="H35" s="21">
        <v>6</v>
      </c>
      <c r="I35" s="21">
        <v>7</v>
      </c>
      <c r="J35" s="21">
        <v>8</v>
      </c>
      <c r="K35" s="269"/>
      <c r="L35" s="21">
        <v>9</v>
      </c>
      <c r="M35" s="270">
        <v>10</v>
      </c>
    </row>
    <row r="36" spans="1:13" ht="18.95" customHeight="1">
      <c r="A36" s="271" t="s">
        <v>59</v>
      </c>
      <c r="B36" s="272"/>
      <c r="C36" s="282" t="str">
        <f>JL!F12</f>
        <v>Hovězí vývar s masem a vlasovými nudlemi</v>
      </c>
      <c r="D36" s="201"/>
      <c r="E36" s="269" t="s">
        <v>31</v>
      </c>
      <c r="F36" s="88"/>
      <c r="G36" s="273"/>
      <c r="H36" s="23"/>
      <c r="I36" s="23"/>
      <c r="J36" s="24"/>
      <c r="K36" s="97"/>
      <c r="L36" s="103"/>
      <c r="M36" s="262"/>
    </row>
    <row r="37" spans="1:13" ht="18.95" customHeight="1">
      <c r="A37" s="271" t="s">
        <v>60</v>
      </c>
      <c r="B37" s="272"/>
      <c r="C37" s="260" t="str">
        <f>JL!F15</f>
        <v>Gulášová polévka</v>
      </c>
      <c r="D37" s="201"/>
      <c r="E37" s="99" t="s">
        <v>31</v>
      </c>
      <c r="F37" s="88"/>
      <c r="G37" s="104"/>
      <c r="H37" s="23"/>
      <c r="I37" s="25"/>
      <c r="J37" s="24"/>
      <c r="K37" s="199"/>
      <c r="L37" s="103"/>
      <c r="M37" s="201"/>
    </row>
    <row r="38" spans="1:13" ht="18.95" customHeight="1">
      <c r="A38" s="271" t="s">
        <v>84</v>
      </c>
      <c r="B38" s="195"/>
      <c r="C38" s="274" t="str">
        <f>JL!F19</f>
        <v>Vepřová plec dušená se zeleninou, houskové knedlíky (vepřové maso, kořenová zelenina, okurky, slanina, cibule, mouka, sůl, pepř, kmín, cukr, smetana, mléko)</v>
      </c>
      <c r="D38" s="201"/>
      <c r="E38" s="269" t="s">
        <v>31</v>
      </c>
      <c r="F38" s="88"/>
      <c r="G38" s="283"/>
      <c r="H38" s="23"/>
      <c r="I38" s="25"/>
      <c r="J38" s="24"/>
      <c r="K38" s="97"/>
      <c r="L38" s="108"/>
      <c r="M38" s="262"/>
    </row>
    <row r="39" spans="1:13" ht="18.95" customHeight="1">
      <c r="A39" s="271" t="s">
        <v>86</v>
      </c>
      <c r="B39" s="276"/>
      <c r="C39" s="274" t="str">
        <f>JL!F23</f>
        <v>Smažený mletý jihočeský řízek se sýrem,  šťouchané brambory s cibulkou (mleté maso, cibule, vejce, slanina, strouhanka, mouka, sůl, česnek, pepř, brambory)</v>
      </c>
      <c r="D39" s="201"/>
      <c r="E39" s="99" t="s">
        <v>31</v>
      </c>
      <c r="F39" s="88"/>
      <c r="G39" s="275"/>
      <c r="H39" s="23"/>
      <c r="I39" s="27"/>
      <c r="J39" s="24"/>
      <c r="K39" s="97"/>
      <c r="L39" s="108"/>
      <c r="M39" s="262"/>
    </row>
    <row r="40" spans="1:13" ht="18.95" customHeight="1">
      <c r="A40" s="271" t="s">
        <v>85</v>
      </c>
      <c r="B40" s="276"/>
      <c r="C40" s="274" t="str">
        <f>JL!F27</f>
        <v>Thajské zelené karí s kokosovým mlékem, jasmínová rýže (brambory, kokosové mléko, kari pasta, cibule, feferonky, mrkev, zelenina, česnek, cukr, koriandr)</v>
      </c>
      <c r="D40" s="201"/>
      <c r="E40" s="269" t="s">
        <v>31</v>
      </c>
      <c r="F40" s="88"/>
      <c r="G40" s="275"/>
      <c r="H40" s="23"/>
      <c r="I40" s="27"/>
      <c r="J40" s="24"/>
      <c r="K40" s="199"/>
      <c r="L40" s="103"/>
      <c r="M40" s="201"/>
    </row>
    <row r="41" spans="1:13" ht="18.95" customHeight="1">
      <c r="A41" s="271" t="s">
        <v>134</v>
      </c>
      <c r="B41" s="197"/>
      <c r="C41" s="274" t="s">
        <v>135</v>
      </c>
      <c r="D41" s="201"/>
      <c r="E41" s="269" t="s">
        <v>31</v>
      </c>
      <c r="F41" s="88"/>
      <c r="G41" s="275"/>
      <c r="H41" s="23"/>
      <c r="I41" s="27"/>
      <c r="J41" s="24"/>
      <c r="K41" s="97"/>
      <c r="L41" s="108"/>
      <c r="M41" s="262"/>
    </row>
    <row r="42" spans="1:13" ht="18.95" customHeight="1">
      <c r="A42" s="277"/>
      <c r="B42" s="278"/>
      <c r="C42" s="546"/>
      <c r="D42" s="547"/>
      <c r="E42" s="269"/>
      <c r="F42" s="88"/>
      <c r="G42" s="275"/>
      <c r="H42" s="23"/>
      <c r="I42" s="118"/>
      <c r="J42" s="24"/>
      <c r="K42" s="199"/>
      <c r="L42" s="103"/>
      <c r="M42" s="201"/>
    </row>
    <row r="43" spans="1:13" ht="18.95" customHeight="1">
      <c r="A43" s="260"/>
      <c r="B43" s="97"/>
      <c r="C43" s="260"/>
      <c r="D43" s="201"/>
      <c r="E43" s="269"/>
      <c r="F43" s="88"/>
      <c r="G43" s="279"/>
      <c r="H43" s="23"/>
      <c r="I43" s="27"/>
      <c r="J43" s="24"/>
      <c r="K43" s="97"/>
      <c r="L43" s="108"/>
      <c r="M43" s="262"/>
    </row>
    <row r="44" spans="1:13" ht="18.95" customHeight="1">
      <c r="A44" s="260"/>
      <c r="B44" s="199"/>
      <c r="C44" s="284"/>
      <c r="D44" s="280"/>
      <c r="E44" s="269"/>
      <c r="F44" s="21"/>
      <c r="G44" s="279"/>
      <c r="H44" s="23"/>
      <c r="I44" s="25"/>
      <c r="J44" s="24"/>
      <c r="K44" s="199"/>
      <c r="L44" s="103"/>
      <c r="M44" s="201"/>
    </row>
    <row r="45" spans="1:13" ht="36" customHeight="1">
      <c r="A45" s="268"/>
      <c r="B45" s="97"/>
      <c r="C45" s="260"/>
      <c r="D45" s="201"/>
      <c r="E45" s="269"/>
      <c r="F45" s="21"/>
      <c r="G45" s="279"/>
      <c r="H45" s="23"/>
      <c r="I45" s="27"/>
      <c r="J45" s="24"/>
      <c r="K45" s="97"/>
      <c r="L45" s="108"/>
      <c r="M45" s="262"/>
    </row>
    <row r="46" spans="1:13" ht="18.95" customHeight="1">
      <c r="A46" s="260"/>
      <c r="B46" s="199"/>
      <c r="C46" s="260"/>
      <c r="D46" s="201"/>
      <c r="E46" s="269"/>
      <c r="F46" s="21"/>
      <c r="G46" s="279"/>
      <c r="H46" s="23"/>
      <c r="I46" s="25"/>
      <c r="J46" s="24"/>
      <c r="K46" s="199"/>
      <c r="L46" s="103"/>
      <c r="M46" s="201"/>
    </row>
    <row r="47" spans="1:13" ht="18.95" customHeight="1">
      <c r="A47" s="260"/>
      <c r="B47" s="199"/>
      <c r="C47" s="260"/>
      <c r="D47" s="201"/>
      <c r="E47" s="269"/>
      <c r="F47" s="21"/>
      <c r="G47" s="279"/>
      <c r="H47" s="23"/>
      <c r="I47" s="25"/>
      <c r="J47" s="24"/>
      <c r="K47" s="199"/>
      <c r="L47" s="103"/>
      <c r="M47" s="201"/>
    </row>
    <row r="48" spans="1:13" ht="18.95" customHeight="1">
      <c r="A48" s="260"/>
      <c r="B48" s="199"/>
      <c r="C48" s="260"/>
      <c r="D48" s="199"/>
      <c r="E48" s="21"/>
      <c r="F48" s="21"/>
      <c r="G48" s="29"/>
      <c r="H48" s="23"/>
      <c r="I48" s="15"/>
      <c r="J48" s="15"/>
      <c r="K48" s="15"/>
      <c r="L48" s="103"/>
      <c r="M48" s="15"/>
    </row>
    <row r="49" spans="1:13" ht="18.95" customHeight="1">
      <c r="A49" s="60" t="s">
        <v>32</v>
      </c>
      <c r="H49" s="30"/>
      <c r="K49" s="31"/>
      <c r="L49" s="97"/>
      <c r="M49" s="262"/>
    </row>
    <row r="50" spans="1:13">
      <c r="A50" s="260" t="s">
        <v>44</v>
      </c>
      <c r="B50" s="199"/>
      <c r="C50" s="199"/>
      <c r="D50" s="199"/>
      <c r="E50" s="199"/>
      <c r="F50" s="199"/>
      <c r="G50" s="199"/>
      <c r="H50" s="281"/>
      <c r="I50" s="199"/>
      <c r="J50" s="199"/>
      <c r="K50" s="199"/>
      <c r="L50" s="199"/>
      <c r="M50" s="201"/>
    </row>
    <row r="51" spans="1:13">
      <c r="A51" s="260" t="s">
        <v>33</v>
      </c>
      <c r="B51" s="199"/>
      <c r="C51" s="199"/>
      <c r="D51" s="199"/>
      <c r="E51" s="199"/>
      <c r="F51" s="199"/>
      <c r="G51" s="199" t="s">
        <v>34</v>
      </c>
      <c r="H51" s="199"/>
      <c r="I51" s="199"/>
      <c r="J51" s="199" t="s">
        <v>35</v>
      </c>
      <c r="K51" s="199"/>
      <c r="L51" s="199"/>
      <c r="M51" s="201"/>
    </row>
    <row r="52" spans="1:13">
      <c r="A52" s="61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262"/>
    </row>
    <row r="53" spans="1:13">
      <c r="A53" s="55" t="s">
        <v>38</v>
      </c>
      <c r="B53" s="49"/>
      <c r="C53" s="49" t="s">
        <v>39</v>
      </c>
      <c r="D53" s="116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48" t="s">
        <v>49</v>
      </c>
      <c r="B54" s="549"/>
      <c r="C54" s="549"/>
      <c r="D54" s="549"/>
      <c r="E54" s="549"/>
      <c r="F54" s="549"/>
      <c r="G54" s="549"/>
      <c r="H54" s="549"/>
      <c r="I54" s="549"/>
      <c r="J54" s="549"/>
      <c r="K54" s="549"/>
      <c r="L54" s="549"/>
      <c r="M54" s="550"/>
    </row>
    <row r="55" spans="1:13" ht="35.1" customHeight="1">
      <c r="A55" s="256" t="s">
        <v>41</v>
      </c>
      <c r="B55" s="44"/>
      <c r="C55" s="44"/>
      <c r="D55" s="44"/>
      <c r="E55" s="44"/>
      <c r="F55" s="44"/>
      <c r="G55" s="45"/>
      <c r="H55" s="257" t="s">
        <v>11</v>
      </c>
      <c r="I55" s="46">
        <f>I28+1</f>
        <v>44930</v>
      </c>
      <c r="J55" s="44"/>
      <c r="K55" s="44"/>
      <c r="L55" s="44"/>
      <c r="M55" s="258"/>
    </row>
    <row r="56" spans="1:13" ht="16.5" customHeight="1">
      <c r="A56" s="259" t="s">
        <v>12</v>
      </c>
      <c r="B56" s="199"/>
      <c r="C56" s="201"/>
      <c r="D56" s="260" t="s">
        <v>13</v>
      </c>
      <c r="E56" s="199"/>
      <c r="F56" s="199"/>
      <c r="G56" s="199"/>
      <c r="H56" s="259" t="s">
        <v>14</v>
      </c>
      <c r="I56" s="261" t="s">
        <v>43</v>
      </c>
      <c r="J56" s="199"/>
      <c r="K56" s="199"/>
      <c r="L56" s="199"/>
      <c r="M56" s="201"/>
    </row>
    <row r="57" spans="1:13" ht="16.5" customHeight="1">
      <c r="A57" s="48" t="s">
        <v>15</v>
      </c>
      <c r="B57" s="49"/>
      <c r="C57" s="201"/>
      <c r="D57" s="62" t="str">
        <f>D30</f>
        <v>AEROSOL SERVICES</v>
      </c>
      <c r="E57" s="49"/>
      <c r="F57" s="49"/>
      <c r="G57" s="49"/>
      <c r="H57" s="48" t="s">
        <v>14</v>
      </c>
      <c r="I57" s="96">
        <f>I30</f>
        <v>0</v>
      </c>
      <c r="J57" s="49"/>
      <c r="K57" s="49"/>
      <c r="L57" s="49"/>
      <c r="M57" s="50"/>
    </row>
    <row r="58" spans="1:13" ht="12.95" customHeight="1">
      <c r="A58" s="51"/>
      <c r="B58" s="97"/>
      <c r="C58" s="51"/>
      <c r="D58" s="262"/>
      <c r="E58" s="97"/>
      <c r="F58" s="11"/>
      <c r="G58" s="97"/>
      <c r="H58" s="97"/>
      <c r="I58" s="97"/>
      <c r="J58" s="97"/>
      <c r="K58" s="262"/>
      <c r="L58" s="51"/>
      <c r="M58" s="262"/>
    </row>
    <row r="59" spans="1:13" ht="18" customHeight="1">
      <c r="A59" s="263"/>
      <c r="B59" s="44"/>
      <c r="C59" s="264" t="s">
        <v>16</v>
      </c>
      <c r="D59" s="258"/>
      <c r="E59" s="52" t="s">
        <v>17</v>
      </c>
      <c r="F59" s="265" t="s">
        <v>18</v>
      </c>
      <c r="G59" s="44" t="s">
        <v>19</v>
      </c>
      <c r="H59" s="44"/>
      <c r="I59" s="15" t="s">
        <v>20</v>
      </c>
      <c r="J59" s="15" t="s">
        <v>21</v>
      </c>
      <c r="K59" s="258"/>
      <c r="L59" s="260" t="s">
        <v>22</v>
      </c>
      <c r="M59" s="201"/>
    </row>
    <row r="60" spans="1:13" ht="15.75" customHeight="1">
      <c r="A60" s="53"/>
      <c r="B60" s="97"/>
      <c r="C60" s="51"/>
      <c r="D60" s="262"/>
      <c r="E60" s="99" t="s">
        <v>23</v>
      </c>
      <c r="F60" s="11"/>
      <c r="G60" s="266" t="s">
        <v>24</v>
      </c>
      <c r="H60" s="52" t="s">
        <v>5</v>
      </c>
      <c r="I60" s="15" t="s">
        <v>25</v>
      </c>
      <c r="J60" s="17" t="s">
        <v>26</v>
      </c>
      <c r="K60" s="262"/>
      <c r="L60" s="99" t="s">
        <v>27</v>
      </c>
      <c r="M60" s="267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5"/>
      <c r="J61" s="15"/>
      <c r="K61" s="56"/>
      <c r="L61" s="58" t="s">
        <v>29</v>
      </c>
      <c r="M61" s="59" t="s">
        <v>30</v>
      </c>
    </row>
    <row r="62" spans="1:13">
      <c r="A62" s="268">
        <v>1</v>
      </c>
      <c r="B62" s="269"/>
      <c r="C62" s="268">
        <v>2</v>
      </c>
      <c r="D62" s="270"/>
      <c r="E62" s="269">
        <v>3</v>
      </c>
      <c r="F62" s="21">
        <v>4</v>
      </c>
      <c r="G62" s="269">
        <v>5</v>
      </c>
      <c r="H62" s="21">
        <v>6</v>
      </c>
      <c r="I62" s="21">
        <v>7</v>
      </c>
      <c r="J62" s="21">
        <v>8</v>
      </c>
      <c r="K62" s="269"/>
      <c r="L62" s="21">
        <v>9</v>
      </c>
      <c r="M62" s="270">
        <v>10</v>
      </c>
    </row>
    <row r="63" spans="1:13" ht="18.95" customHeight="1">
      <c r="A63" s="271" t="s">
        <v>59</v>
      </c>
      <c r="B63" s="272"/>
      <c r="C63" s="282" t="str">
        <f>JL!I12</f>
        <v>Slovenská kroupová se zeleninou</v>
      </c>
      <c r="D63" s="201"/>
      <c r="E63" s="269" t="s">
        <v>31</v>
      </c>
      <c r="F63" s="88"/>
      <c r="G63" s="273"/>
      <c r="H63" s="23"/>
      <c r="I63" s="23"/>
      <c r="J63" s="24"/>
      <c r="K63" s="97"/>
      <c r="L63" s="103"/>
      <c r="M63" s="262"/>
    </row>
    <row r="64" spans="1:13" ht="18.95" customHeight="1">
      <c r="A64" s="271" t="s">
        <v>60</v>
      </c>
      <c r="B64" s="272"/>
      <c r="C64" s="260" t="str">
        <f>JL!I15</f>
        <v>Rychtářská s ovesnými vločkami</v>
      </c>
      <c r="D64" s="201"/>
      <c r="E64" s="99" t="s">
        <v>31</v>
      </c>
      <c r="F64" s="88"/>
      <c r="G64" s="104"/>
      <c r="H64" s="23"/>
      <c r="I64" s="25"/>
      <c r="J64" s="24"/>
      <c r="K64" s="199"/>
      <c r="L64" s="103"/>
      <c r="M64" s="201"/>
    </row>
    <row r="65" spans="1:13" ht="18.95" customHeight="1">
      <c r="A65" s="271" t="s">
        <v>84</v>
      </c>
      <c r="B65" s="195"/>
      <c r="C65" s="274" t="str">
        <f>JL!I19</f>
        <v>Hronovská vepřová kýta na zázvoru, bramborová kaše (vepřové maso, cibule, zázvor, slanina, mouka, sůl, pepř, citron)</v>
      </c>
      <c r="D65" s="201"/>
      <c r="E65" s="269" t="s">
        <v>31</v>
      </c>
      <c r="F65" s="88"/>
      <c r="G65" s="275"/>
      <c r="H65" s="23"/>
      <c r="I65" s="25"/>
      <c r="J65" s="24"/>
      <c r="K65" s="97"/>
      <c r="L65" s="108"/>
      <c r="M65" s="262"/>
    </row>
    <row r="66" spans="1:13" ht="18.95" customHeight="1">
      <c r="A66" s="271" t="s">
        <v>86</v>
      </c>
      <c r="B66" s="276"/>
      <c r="C66" s="274" t="str">
        <f>JL!I23</f>
        <v>Chalupářský hovězí guláš, houskové knedlíky (hovězí maso, slanina, cibule, žampiony, kapie, mouka, česnek, sůl, paprika mletá, feferonky)</v>
      </c>
      <c r="D66" s="201"/>
      <c r="E66" s="99" t="s">
        <v>31</v>
      </c>
      <c r="F66" s="88"/>
      <c r="G66" s="275"/>
      <c r="H66" s="23"/>
      <c r="I66" s="27"/>
      <c r="J66" s="24"/>
      <c r="K66" s="97"/>
      <c r="L66" s="108"/>
      <c r="M66" s="262"/>
    </row>
    <row r="67" spans="1:13" ht="18.95" customHeight="1">
      <c r="A67" s="271" t="s">
        <v>85</v>
      </c>
      <c r="B67" s="276"/>
      <c r="C67" s="274" t="str">
        <f>JL!I27</f>
        <v>Gratinované brambory s cuketou, červenou cibulí, rajčaty a sýrem na způsob Mousaky</v>
      </c>
      <c r="D67" s="201"/>
      <c r="E67" s="269" t="s">
        <v>31</v>
      </c>
      <c r="F67" s="88"/>
      <c r="G67" s="275"/>
      <c r="H67" s="23"/>
      <c r="I67" s="27"/>
      <c r="J67" s="24"/>
      <c r="K67" s="199"/>
      <c r="L67" s="103"/>
      <c r="M67" s="201"/>
    </row>
    <row r="68" spans="1:13" ht="18.95" customHeight="1">
      <c r="A68" s="271" t="s">
        <v>134</v>
      </c>
      <c r="B68" s="197"/>
      <c r="C68" s="274" t="s">
        <v>135</v>
      </c>
      <c r="D68" s="201"/>
      <c r="E68" s="269" t="s">
        <v>31</v>
      </c>
      <c r="F68" s="88"/>
      <c r="G68" s="275"/>
      <c r="H68" s="23"/>
      <c r="I68" s="27"/>
      <c r="J68" s="24"/>
      <c r="K68" s="97"/>
      <c r="L68" s="108"/>
      <c r="M68" s="262"/>
    </row>
    <row r="69" spans="1:13" ht="18.95" customHeight="1">
      <c r="A69" s="277"/>
      <c r="B69" s="278"/>
      <c r="C69" s="546"/>
      <c r="D69" s="547"/>
      <c r="E69" s="269"/>
      <c r="F69" s="88"/>
      <c r="G69" s="275"/>
      <c r="H69" s="23"/>
      <c r="I69" s="27"/>
      <c r="J69" s="24"/>
      <c r="K69" s="199"/>
      <c r="L69" s="103"/>
      <c r="M69" s="201"/>
    </row>
    <row r="70" spans="1:13" ht="18.95" customHeight="1">
      <c r="A70" s="260"/>
      <c r="B70" s="97"/>
      <c r="C70" s="260"/>
      <c r="D70" s="201"/>
      <c r="E70" s="269"/>
      <c r="F70" s="88"/>
      <c r="G70" s="279"/>
      <c r="H70" s="23"/>
      <c r="I70" s="27"/>
      <c r="J70" s="24"/>
      <c r="K70" s="97"/>
      <c r="L70" s="108"/>
      <c r="M70" s="262"/>
    </row>
    <row r="71" spans="1:13" ht="18.95" customHeight="1">
      <c r="A71" s="260"/>
      <c r="B71" s="199"/>
      <c r="C71" s="284"/>
      <c r="D71" s="280"/>
      <c r="E71" s="269"/>
      <c r="F71" s="21"/>
      <c r="G71" s="279"/>
      <c r="H71" s="23"/>
      <c r="I71" s="25"/>
      <c r="J71" s="24"/>
      <c r="K71" s="199"/>
      <c r="L71" s="103"/>
      <c r="M71" s="201"/>
    </row>
    <row r="72" spans="1:13" ht="36" customHeight="1">
      <c r="A72" s="268"/>
      <c r="B72" s="97"/>
      <c r="C72" s="260"/>
      <c r="D72" s="201"/>
      <c r="E72" s="269"/>
      <c r="F72" s="21"/>
      <c r="G72" s="279"/>
      <c r="H72" s="23"/>
      <c r="I72" s="25"/>
      <c r="J72" s="24"/>
      <c r="K72" s="199"/>
      <c r="L72" s="103"/>
      <c r="M72" s="201"/>
    </row>
    <row r="73" spans="1:13" ht="18.95" customHeight="1">
      <c r="A73" s="260"/>
      <c r="B73" s="199"/>
      <c r="C73" s="260"/>
      <c r="D73" s="201"/>
      <c r="E73" s="269"/>
      <c r="F73" s="21"/>
      <c r="G73" s="279"/>
      <c r="H73" s="23"/>
      <c r="I73" s="27"/>
      <c r="J73" s="24"/>
      <c r="K73" s="97"/>
      <c r="L73" s="108"/>
      <c r="M73" s="262"/>
    </row>
    <row r="74" spans="1:13" ht="18.95" customHeight="1">
      <c r="A74" s="260"/>
      <c r="B74" s="199"/>
      <c r="C74" s="260"/>
      <c r="D74" s="201"/>
      <c r="E74" s="269"/>
      <c r="F74" s="21"/>
      <c r="G74" s="279"/>
      <c r="H74" s="23"/>
      <c r="I74" s="25"/>
      <c r="J74" s="24"/>
      <c r="K74" s="199"/>
      <c r="L74" s="103"/>
      <c r="M74" s="201"/>
    </row>
    <row r="75" spans="1:13" ht="18.95" customHeight="1">
      <c r="A75" s="260"/>
      <c r="B75" s="199"/>
      <c r="C75" s="260"/>
      <c r="D75" s="199"/>
      <c r="E75" s="21"/>
      <c r="F75" s="21"/>
      <c r="G75" s="29"/>
      <c r="H75" s="23"/>
      <c r="I75" s="15"/>
      <c r="J75" s="15"/>
      <c r="K75" s="15"/>
      <c r="L75" s="103"/>
      <c r="M75" s="15"/>
    </row>
    <row r="76" spans="1:13" ht="18.95" customHeight="1">
      <c r="A76" s="60" t="s">
        <v>32</v>
      </c>
      <c r="H76" s="30"/>
      <c r="K76" s="31"/>
      <c r="L76" s="97"/>
      <c r="M76" s="262"/>
    </row>
    <row r="77" spans="1:13">
      <c r="A77" s="260" t="s">
        <v>44</v>
      </c>
      <c r="B77" s="199"/>
      <c r="C77" s="199"/>
      <c r="D77" s="199"/>
      <c r="E77" s="199"/>
      <c r="F77" s="199"/>
      <c r="G77" s="199"/>
      <c r="H77" s="281"/>
      <c r="I77" s="199"/>
      <c r="J77" s="199"/>
      <c r="K77" s="199"/>
      <c r="L77" s="199"/>
      <c r="M77" s="201"/>
    </row>
    <row r="78" spans="1:13">
      <c r="A78" s="260" t="s">
        <v>33</v>
      </c>
      <c r="B78" s="199"/>
      <c r="C78" s="199"/>
      <c r="D78" s="199"/>
      <c r="E78" s="199"/>
      <c r="F78" s="199"/>
      <c r="G78" s="199" t="s">
        <v>34</v>
      </c>
      <c r="H78" s="199"/>
      <c r="I78" s="199"/>
      <c r="J78" s="199" t="s">
        <v>35</v>
      </c>
      <c r="K78" s="199"/>
      <c r="L78" s="199"/>
      <c r="M78" s="201"/>
    </row>
    <row r="79" spans="1:13">
      <c r="A79" s="61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262"/>
    </row>
    <row r="80" spans="1:13">
      <c r="A80" s="55" t="s">
        <v>38</v>
      </c>
      <c r="B80" s="49"/>
      <c r="C80" s="49" t="s">
        <v>39</v>
      </c>
      <c r="D80" s="116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48" t="s">
        <v>49</v>
      </c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50"/>
    </row>
    <row r="82" spans="1:13" ht="35.1" customHeight="1">
      <c r="A82" s="256" t="s">
        <v>41</v>
      </c>
      <c r="B82" s="44"/>
      <c r="C82" s="44"/>
      <c r="D82" s="44"/>
      <c r="E82" s="44"/>
      <c r="F82" s="44"/>
      <c r="G82" s="45"/>
      <c r="H82" s="257" t="s">
        <v>11</v>
      </c>
      <c r="I82" s="46">
        <f>I55+1</f>
        <v>44931</v>
      </c>
      <c r="J82" s="44"/>
      <c r="K82" s="44"/>
      <c r="L82" s="44"/>
      <c r="M82" s="258"/>
    </row>
    <row r="83" spans="1:13" ht="16.5" customHeight="1">
      <c r="A83" s="259" t="s">
        <v>12</v>
      </c>
      <c r="B83" s="199"/>
      <c r="C83" s="201"/>
      <c r="D83" s="260" t="s">
        <v>13</v>
      </c>
      <c r="E83" s="199"/>
      <c r="F83" s="199"/>
      <c r="G83" s="199"/>
      <c r="H83" s="259" t="s">
        <v>14</v>
      </c>
      <c r="I83" s="261" t="s">
        <v>43</v>
      </c>
      <c r="J83" s="199"/>
      <c r="K83" s="199"/>
      <c r="L83" s="199"/>
      <c r="M83" s="201"/>
    </row>
    <row r="84" spans="1:13" ht="16.5" customHeight="1">
      <c r="A84" s="48" t="s">
        <v>15</v>
      </c>
      <c r="B84" s="49"/>
      <c r="C84" s="201"/>
      <c r="D84" s="62" t="str">
        <f>D57</f>
        <v>AEROSOL SERVICES</v>
      </c>
      <c r="E84" s="49"/>
      <c r="F84" s="49"/>
      <c r="G84" s="49"/>
      <c r="H84" s="48" t="s">
        <v>14</v>
      </c>
      <c r="I84" s="96">
        <f>I57</f>
        <v>0</v>
      </c>
      <c r="J84" s="49"/>
      <c r="K84" s="49"/>
      <c r="L84" s="49"/>
      <c r="M84" s="50"/>
    </row>
    <row r="85" spans="1:13" ht="12.95" customHeight="1">
      <c r="A85" s="51"/>
      <c r="B85" s="97"/>
      <c r="C85" s="51"/>
      <c r="D85" s="262"/>
      <c r="E85" s="97"/>
      <c r="F85" s="11"/>
      <c r="G85" s="97"/>
      <c r="H85" s="97"/>
      <c r="I85" s="97"/>
      <c r="J85" s="97"/>
      <c r="K85" s="262"/>
      <c r="L85" s="51"/>
      <c r="M85" s="262"/>
    </row>
    <row r="86" spans="1:13" ht="18" customHeight="1">
      <c r="A86" s="263"/>
      <c r="B86" s="44"/>
      <c r="C86" s="264" t="s">
        <v>16</v>
      </c>
      <c r="D86" s="258"/>
      <c r="E86" s="52" t="s">
        <v>17</v>
      </c>
      <c r="F86" s="265" t="s">
        <v>18</v>
      </c>
      <c r="G86" s="44" t="s">
        <v>19</v>
      </c>
      <c r="H86" s="44"/>
      <c r="I86" s="15" t="s">
        <v>20</v>
      </c>
      <c r="J86" s="15" t="s">
        <v>21</v>
      </c>
      <c r="K86" s="258"/>
      <c r="L86" s="260" t="s">
        <v>22</v>
      </c>
      <c r="M86" s="201"/>
    </row>
    <row r="87" spans="1:13" ht="15.75" customHeight="1">
      <c r="A87" s="53"/>
      <c r="B87" s="97"/>
      <c r="C87" s="51"/>
      <c r="D87" s="262"/>
      <c r="E87" s="99" t="s">
        <v>23</v>
      </c>
      <c r="F87" s="11"/>
      <c r="G87" s="266" t="s">
        <v>24</v>
      </c>
      <c r="H87" s="52" t="s">
        <v>5</v>
      </c>
      <c r="I87" s="15" t="s">
        <v>25</v>
      </c>
      <c r="J87" s="17" t="s">
        <v>26</v>
      </c>
      <c r="K87" s="262"/>
      <c r="L87" s="99" t="s">
        <v>27</v>
      </c>
      <c r="M87" s="267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5"/>
      <c r="J88" s="15"/>
      <c r="K88" s="56"/>
      <c r="L88" s="58" t="s">
        <v>29</v>
      </c>
      <c r="M88" s="59" t="s">
        <v>30</v>
      </c>
    </row>
    <row r="89" spans="1:13">
      <c r="A89" s="268">
        <v>1</v>
      </c>
      <c r="B89" s="269"/>
      <c r="C89" s="268">
        <v>2</v>
      </c>
      <c r="D89" s="270"/>
      <c r="E89" s="269">
        <v>3</v>
      </c>
      <c r="F89" s="21">
        <v>4</v>
      </c>
      <c r="G89" s="269">
        <v>5</v>
      </c>
      <c r="H89" s="21">
        <v>6</v>
      </c>
      <c r="I89" s="21">
        <v>7</v>
      </c>
      <c r="J89" s="21">
        <v>8</v>
      </c>
      <c r="K89" s="269"/>
      <c r="L89" s="21">
        <v>9</v>
      </c>
      <c r="M89" s="270">
        <v>10</v>
      </c>
    </row>
    <row r="90" spans="1:13" ht="18.95" customHeight="1">
      <c r="A90" s="271" t="s">
        <v>59</v>
      </c>
      <c r="B90" s="272"/>
      <c r="C90" s="260" t="str">
        <f>JL!L12</f>
        <v>Hovězí vývar s fritátovými nudlemi a zeleninou</v>
      </c>
      <c r="D90" s="201"/>
      <c r="E90" s="269" t="s">
        <v>31</v>
      </c>
      <c r="F90" s="88"/>
      <c r="G90" s="273"/>
      <c r="H90" s="23"/>
      <c r="I90" s="23"/>
      <c r="J90" s="24"/>
      <c r="K90" s="97"/>
      <c r="L90" s="103"/>
      <c r="M90" s="262"/>
    </row>
    <row r="91" spans="1:13" ht="18.95" customHeight="1">
      <c r="A91" s="271" t="s">
        <v>60</v>
      </c>
      <c r="B91" s="272"/>
      <c r="C91" s="260" t="str">
        <f>JL!L15</f>
        <v>Horácká fazolová s paprikou</v>
      </c>
      <c r="D91" s="201"/>
      <c r="E91" s="99" t="s">
        <v>31</v>
      </c>
      <c r="F91" s="88"/>
      <c r="G91" s="104"/>
      <c r="H91" s="23"/>
      <c r="I91" s="25"/>
      <c r="J91" s="24"/>
      <c r="K91" s="199"/>
      <c r="L91" s="103"/>
      <c r="M91" s="201"/>
    </row>
    <row r="92" spans="1:13" ht="18.95" customHeight="1">
      <c r="A92" s="271" t="s">
        <v>84</v>
      </c>
      <c r="B92" s="195"/>
      <c r="C92" s="274" t="str">
        <f>JL!L19</f>
        <v>Burgundská hovězí pečeně na červeném víně, houskové knedlíky (hovězí, mouka, cukr, ocet, protlak, sůl, pepř, slanina, víno)</v>
      </c>
      <c r="D92" s="201"/>
      <c r="E92" s="269" t="s">
        <v>31</v>
      </c>
      <c r="F92" s="88"/>
      <c r="G92" s="283"/>
      <c r="H92" s="23"/>
      <c r="I92" s="25"/>
      <c r="J92" s="24"/>
      <c r="K92" s="97"/>
      <c r="L92" s="108"/>
      <c r="M92" s="262"/>
    </row>
    <row r="93" spans="1:13" ht="18.95" customHeight="1">
      <c r="A93" s="271" t="s">
        <v>86</v>
      </c>
      <c r="B93" s="276"/>
      <c r="C93" s="274" t="str">
        <f>JL!L23</f>
        <v>Zapečené těstoviny s kuřecím masem a pórkem (kuřecí maso sekané, těstoviny, cibule,sůl, pepř, vejce, smetana, pórek, máslo, sýr)</v>
      </c>
      <c r="D93" s="201"/>
      <c r="E93" s="99" t="s">
        <v>31</v>
      </c>
      <c r="F93" s="88"/>
      <c r="G93" s="275"/>
      <c r="H93" s="23"/>
      <c r="I93" s="27"/>
      <c r="J93" s="24"/>
      <c r="K93" s="97"/>
      <c r="L93" s="108"/>
      <c r="M93" s="262"/>
    </row>
    <row r="94" spans="1:13" ht="18.95" customHeight="1">
      <c r="A94" s="271" t="s">
        <v>85</v>
      </c>
      <c r="B94" s="276"/>
      <c r="C94" s="274" t="str">
        <f>JL!L27</f>
        <v>Bramborové šišky s mákem, přepuštěné máslo, mléko (brambory, mouka, vejce, máslo, mák, cukr, voda)</v>
      </c>
      <c r="D94" s="201"/>
      <c r="E94" s="269" t="s">
        <v>31</v>
      </c>
      <c r="F94" s="88"/>
      <c r="G94" s="275"/>
      <c r="H94" s="23"/>
      <c r="I94" s="27"/>
      <c r="J94" s="24"/>
      <c r="K94" s="199"/>
      <c r="L94" s="103"/>
      <c r="M94" s="201"/>
    </row>
    <row r="95" spans="1:13" ht="18.95" customHeight="1">
      <c r="A95" s="271" t="s">
        <v>134</v>
      </c>
      <c r="B95" s="197"/>
      <c r="C95" s="274" t="s">
        <v>135</v>
      </c>
      <c r="D95" s="201"/>
      <c r="E95" s="269" t="s">
        <v>31</v>
      </c>
      <c r="F95" s="88"/>
      <c r="G95" s="275"/>
      <c r="H95" s="23"/>
      <c r="I95" s="27"/>
      <c r="J95" s="24"/>
      <c r="K95" s="97"/>
      <c r="L95" s="108"/>
      <c r="M95" s="262"/>
    </row>
    <row r="96" spans="1:13" ht="18.95" customHeight="1">
      <c r="A96" s="277"/>
      <c r="B96" s="278"/>
      <c r="C96" s="546"/>
      <c r="D96" s="547"/>
      <c r="E96" s="269"/>
      <c r="F96" s="21"/>
      <c r="G96" s="275"/>
      <c r="H96" s="23"/>
      <c r="I96" s="27"/>
      <c r="J96" s="24"/>
      <c r="K96" s="199"/>
      <c r="L96" s="103"/>
      <c r="M96" s="201"/>
    </row>
    <row r="97" spans="1:13" ht="18.95" customHeight="1">
      <c r="A97" s="260"/>
      <c r="B97" s="97"/>
      <c r="C97" s="260"/>
      <c r="D97" s="201"/>
      <c r="E97" s="269"/>
      <c r="F97" s="21"/>
      <c r="G97" s="279"/>
      <c r="H97" s="23"/>
      <c r="I97" s="27"/>
      <c r="J97" s="24"/>
      <c r="K97" s="97"/>
      <c r="L97" s="108"/>
      <c r="M97" s="262"/>
    </row>
    <row r="98" spans="1:13" ht="18.95" customHeight="1">
      <c r="A98" s="260"/>
      <c r="B98" s="199"/>
      <c r="C98" s="284"/>
      <c r="D98" s="280"/>
      <c r="E98" s="269"/>
      <c r="F98" s="21"/>
      <c r="G98" s="279"/>
      <c r="H98" s="23"/>
      <c r="I98" s="25"/>
      <c r="J98" s="24"/>
      <c r="K98" s="199"/>
      <c r="L98" s="103"/>
      <c r="M98" s="201"/>
    </row>
    <row r="99" spans="1:13" ht="36" customHeight="1">
      <c r="A99" s="268"/>
      <c r="B99" s="97"/>
      <c r="C99" s="260"/>
      <c r="D99" s="201"/>
      <c r="E99" s="269"/>
      <c r="F99" s="21"/>
      <c r="G99" s="279"/>
      <c r="H99" s="23"/>
      <c r="I99" s="25"/>
      <c r="J99" s="24"/>
      <c r="K99" s="199"/>
      <c r="L99" s="103"/>
      <c r="M99" s="201"/>
    </row>
    <row r="100" spans="1:13" ht="18.95" customHeight="1">
      <c r="A100" s="260"/>
      <c r="B100" s="199"/>
      <c r="C100" s="260"/>
      <c r="D100" s="201"/>
      <c r="E100" s="269"/>
      <c r="F100" s="21"/>
      <c r="G100" s="279"/>
      <c r="H100" s="23"/>
      <c r="I100" s="27"/>
      <c r="J100" s="24"/>
      <c r="K100" s="97"/>
      <c r="L100" s="108"/>
      <c r="M100" s="262"/>
    </row>
    <row r="101" spans="1:13" ht="18.95" customHeight="1">
      <c r="A101" s="260"/>
      <c r="B101" s="199"/>
      <c r="C101" s="260"/>
      <c r="D101" s="201"/>
      <c r="E101" s="269"/>
      <c r="F101" s="21"/>
      <c r="G101" s="279"/>
      <c r="H101" s="23"/>
      <c r="I101" s="25"/>
      <c r="J101" s="24"/>
      <c r="K101" s="199"/>
      <c r="L101" s="103"/>
      <c r="M101" s="201"/>
    </row>
    <row r="102" spans="1:13" ht="18.95" customHeight="1">
      <c r="A102" s="260"/>
      <c r="B102" s="199"/>
      <c r="C102" s="260"/>
      <c r="D102" s="199"/>
      <c r="E102" s="21"/>
      <c r="F102" s="21"/>
      <c r="G102" s="29"/>
      <c r="H102" s="23"/>
      <c r="I102" s="15"/>
      <c r="J102" s="15"/>
      <c r="K102" s="15"/>
      <c r="L102" s="103"/>
      <c r="M102" s="15"/>
    </row>
    <row r="103" spans="1:13" ht="18.95" customHeight="1">
      <c r="A103" s="60" t="s">
        <v>32</v>
      </c>
      <c r="H103" s="30"/>
      <c r="K103" s="31"/>
      <c r="L103" s="97"/>
      <c r="M103" s="262"/>
    </row>
    <row r="104" spans="1:13">
      <c r="A104" s="260" t="s">
        <v>44</v>
      </c>
      <c r="B104" s="199"/>
      <c r="C104" s="199"/>
      <c r="D104" s="199"/>
      <c r="E104" s="199"/>
      <c r="F104" s="199"/>
      <c r="G104" s="199"/>
      <c r="H104" s="281"/>
      <c r="I104" s="199"/>
      <c r="J104" s="199"/>
      <c r="K104" s="199"/>
      <c r="L104" s="199"/>
      <c r="M104" s="201"/>
    </row>
    <row r="105" spans="1:13">
      <c r="A105" s="260" t="s">
        <v>33</v>
      </c>
      <c r="B105" s="199"/>
      <c r="C105" s="199"/>
      <c r="D105" s="199"/>
      <c r="E105" s="199"/>
      <c r="F105" s="199"/>
      <c r="G105" s="199" t="s">
        <v>34</v>
      </c>
      <c r="H105" s="199"/>
      <c r="I105" s="199"/>
      <c r="J105" s="199" t="s">
        <v>35</v>
      </c>
      <c r="K105" s="199"/>
      <c r="L105" s="199"/>
      <c r="M105" s="201"/>
    </row>
    <row r="106" spans="1:13">
      <c r="A106" s="61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262"/>
    </row>
    <row r="107" spans="1:13">
      <c r="A107" s="55" t="s">
        <v>38</v>
      </c>
      <c r="B107" s="49"/>
      <c r="C107" s="49" t="s">
        <v>39</v>
      </c>
      <c r="D107" s="116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48" t="s">
        <v>49</v>
      </c>
      <c r="B108" s="549"/>
      <c r="C108" s="549"/>
      <c r="D108" s="549"/>
      <c r="E108" s="549"/>
      <c r="F108" s="549"/>
      <c r="G108" s="549"/>
      <c r="H108" s="549"/>
      <c r="I108" s="549"/>
      <c r="J108" s="549"/>
      <c r="K108" s="549"/>
      <c r="L108" s="549"/>
      <c r="M108" s="550"/>
    </row>
    <row r="109" spans="1:13" ht="35.1" customHeight="1">
      <c r="A109" s="256" t="s">
        <v>41</v>
      </c>
      <c r="B109" s="44"/>
      <c r="C109" s="44"/>
      <c r="D109" s="44"/>
      <c r="E109" s="44"/>
      <c r="F109" s="44"/>
      <c r="G109" s="45"/>
      <c r="H109" s="257" t="s">
        <v>11</v>
      </c>
      <c r="I109" s="46">
        <f>I82+1</f>
        <v>44932</v>
      </c>
      <c r="J109" s="44"/>
      <c r="K109" s="44"/>
      <c r="L109" s="44"/>
      <c r="M109" s="258"/>
    </row>
    <row r="110" spans="1:13" ht="16.5" customHeight="1">
      <c r="A110" s="259" t="s">
        <v>12</v>
      </c>
      <c r="B110" s="199"/>
      <c r="C110" s="201"/>
      <c r="D110" s="260" t="s">
        <v>13</v>
      </c>
      <c r="E110" s="199"/>
      <c r="F110" s="199"/>
      <c r="G110" s="199"/>
      <c r="H110" s="259" t="s">
        <v>14</v>
      </c>
      <c r="I110" s="261" t="s">
        <v>43</v>
      </c>
      <c r="J110" s="199"/>
      <c r="K110" s="199"/>
      <c r="L110" s="199"/>
      <c r="M110" s="201"/>
    </row>
    <row r="111" spans="1:13" ht="16.5" customHeight="1">
      <c r="A111" s="48" t="s">
        <v>15</v>
      </c>
      <c r="B111" s="49"/>
      <c r="C111" s="201"/>
      <c r="D111" s="62" t="str">
        <f>D84</f>
        <v>AEROSOL SERVICES</v>
      </c>
      <c r="E111" s="49"/>
      <c r="F111" s="49"/>
      <c r="G111" s="49"/>
      <c r="H111" s="48" t="s">
        <v>14</v>
      </c>
      <c r="I111" s="96">
        <f>I84</f>
        <v>0</v>
      </c>
      <c r="J111" s="49"/>
      <c r="K111" s="49"/>
      <c r="L111" s="49"/>
      <c r="M111" s="50"/>
    </row>
    <row r="112" spans="1:13" ht="12.95" customHeight="1">
      <c r="A112" s="51"/>
      <c r="B112" s="97"/>
      <c r="C112" s="51"/>
      <c r="D112" s="262"/>
      <c r="E112" s="97"/>
      <c r="F112" s="11"/>
      <c r="G112" s="97"/>
      <c r="H112" s="97"/>
      <c r="I112" s="97"/>
      <c r="J112" s="97"/>
      <c r="K112" s="262"/>
      <c r="L112" s="51"/>
      <c r="M112" s="262"/>
    </row>
    <row r="113" spans="1:13" ht="18" customHeight="1">
      <c r="A113" s="263"/>
      <c r="B113" s="44"/>
      <c r="C113" s="264" t="s">
        <v>16</v>
      </c>
      <c r="D113" s="258"/>
      <c r="E113" s="52" t="s">
        <v>17</v>
      </c>
      <c r="F113" s="265" t="s">
        <v>18</v>
      </c>
      <c r="G113" s="44" t="s">
        <v>19</v>
      </c>
      <c r="H113" s="44"/>
      <c r="I113" s="15" t="s">
        <v>20</v>
      </c>
      <c r="J113" s="15" t="s">
        <v>21</v>
      </c>
      <c r="K113" s="258"/>
      <c r="L113" s="260" t="s">
        <v>22</v>
      </c>
      <c r="M113" s="201"/>
    </row>
    <row r="114" spans="1:13" ht="15.75" customHeight="1">
      <c r="A114" s="53"/>
      <c r="B114" s="97"/>
      <c r="C114" s="51"/>
      <c r="D114" s="262"/>
      <c r="E114" s="99" t="s">
        <v>23</v>
      </c>
      <c r="F114" s="11"/>
      <c r="G114" s="266" t="s">
        <v>24</v>
      </c>
      <c r="H114" s="52" t="s">
        <v>5</v>
      </c>
      <c r="I114" s="15" t="s">
        <v>25</v>
      </c>
      <c r="J114" s="17" t="s">
        <v>26</v>
      </c>
      <c r="K114" s="262"/>
      <c r="L114" s="99" t="s">
        <v>27</v>
      </c>
      <c r="M114" s="267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5"/>
      <c r="J115" s="15"/>
      <c r="K115" s="56"/>
      <c r="L115" s="58" t="s">
        <v>29</v>
      </c>
      <c r="M115" s="59" t="s">
        <v>30</v>
      </c>
    </row>
    <row r="116" spans="1:13">
      <c r="A116" s="268">
        <v>1</v>
      </c>
      <c r="B116" s="269"/>
      <c r="C116" s="268">
        <v>2</v>
      </c>
      <c r="D116" s="270"/>
      <c r="E116" s="269">
        <v>3</v>
      </c>
      <c r="F116" s="21">
        <v>4</v>
      </c>
      <c r="G116" s="269">
        <v>5</v>
      </c>
      <c r="H116" s="21">
        <v>6</v>
      </c>
      <c r="I116" s="21">
        <v>7</v>
      </c>
      <c r="J116" s="21">
        <v>8</v>
      </c>
      <c r="K116" s="269"/>
      <c r="L116" s="21">
        <v>9</v>
      </c>
      <c r="M116" s="270">
        <v>10</v>
      </c>
    </row>
    <row r="117" spans="1:13" ht="18.95" customHeight="1">
      <c r="A117" s="271" t="s">
        <v>59</v>
      </c>
      <c r="B117" s="272"/>
      <c r="C117" s="282" t="str">
        <f>JL!O12</f>
        <v>Drůbeží vývar s krupicovými noky</v>
      </c>
      <c r="D117" s="201"/>
      <c r="E117" s="269" t="s">
        <v>31</v>
      </c>
      <c r="F117" s="88"/>
      <c r="G117" s="273"/>
      <c r="H117" s="23"/>
      <c r="I117" s="23"/>
      <c r="J117" s="24"/>
      <c r="K117" s="97"/>
      <c r="L117" s="103"/>
      <c r="M117" s="262"/>
    </row>
    <row r="118" spans="1:13" ht="18.95" customHeight="1">
      <c r="A118" s="271" t="s">
        <v>60</v>
      </c>
      <c r="B118" s="272"/>
      <c r="C118" s="260" t="str">
        <f>JL!O15</f>
        <v>Hrachová</v>
      </c>
      <c r="D118" s="201"/>
      <c r="E118" s="99" t="s">
        <v>31</v>
      </c>
      <c r="F118" s="88"/>
      <c r="G118" s="104"/>
      <c r="H118" s="23"/>
      <c r="I118" s="25"/>
      <c r="J118" s="24"/>
      <c r="K118" s="199"/>
      <c r="L118" s="103"/>
      <c r="M118" s="201"/>
    </row>
    <row r="119" spans="1:13" ht="18.95" customHeight="1">
      <c r="A119" s="271" t="s">
        <v>84</v>
      </c>
      <c r="B119" s="195"/>
      <c r="C119" s="274" t="str">
        <f>JL!O19</f>
        <v>Vepřová plec pečená na česneku, dušený špenát, houskové knedlíky (vepřové, sádlo, cibule, mouka, česnek, pepř, sůl)</v>
      </c>
      <c r="D119" s="201"/>
      <c r="E119" s="269" t="s">
        <v>31</v>
      </c>
      <c r="F119" s="88"/>
      <c r="G119" s="275"/>
      <c r="H119" s="23"/>
      <c r="I119" s="25"/>
      <c r="J119" s="24"/>
      <c r="K119" s="97"/>
      <c r="L119" s="108"/>
      <c r="M119" s="262"/>
    </row>
    <row r="120" spans="1:13" ht="18.95" customHeight="1">
      <c r="A120" s="271" t="s">
        <v>86</v>
      </c>
      <c r="B120" s="276"/>
      <c r="C120" s="274" t="str">
        <f>JL!O23</f>
        <v>Fazole s tomatové omáčce, opékaná klobása, okurka (fazole, protlek, česnek, cibule, sůl, chilli, přpe, mouka, paprika, klobása ostravská)</v>
      </c>
      <c r="D120" s="201"/>
      <c r="E120" s="99" t="s">
        <v>31</v>
      </c>
      <c r="F120" s="88"/>
      <c r="G120" s="275"/>
      <c r="H120" s="23"/>
      <c r="I120" s="25"/>
      <c r="J120" s="24"/>
      <c r="K120" s="199"/>
      <c r="L120" s="103"/>
      <c r="M120" s="201"/>
    </row>
    <row r="121" spans="1:13" ht="18.95" customHeight="1">
      <c r="A121" s="271" t="s">
        <v>85</v>
      </c>
      <c r="B121" s="276"/>
      <c r="C121" s="274" t="str">
        <f>JL!O27</f>
        <v>Plněné palačinky se špenátem a sýrem, vařené brambory (mouka, vejce, mléko, sůl, špenát listový, česnek, směs sýrů, olej)</v>
      </c>
      <c r="D121" s="201"/>
      <c r="E121" s="269" t="s">
        <v>31</v>
      </c>
      <c r="F121" s="88"/>
      <c r="G121" s="275"/>
      <c r="H121" s="23"/>
      <c r="I121" s="27"/>
      <c r="J121" s="24"/>
      <c r="K121" s="199"/>
      <c r="L121" s="103"/>
      <c r="M121" s="201"/>
    </row>
    <row r="122" spans="1:13" ht="18.95" customHeight="1">
      <c r="A122" s="271" t="s">
        <v>134</v>
      </c>
      <c r="B122" s="197"/>
      <c r="C122" s="274" t="s">
        <v>135</v>
      </c>
      <c r="D122" s="201"/>
      <c r="E122" s="269" t="s">
        <v>31</v>
      </c>
      <c r="F122" s="88"/>
      <c r="G122" s="275"/>
      <c r="H122" s="23"/>
      <c r="I122" s="27"/>
      <c r="J122" s="24"/>
      <c r="K122" s="97"/>
      <c r="L122" s="108"/>
      <c r="M122" s="262"/>
    </row>
    <row r="123" spans="1:13" ht="18.95" customHeight="1">
      <c r="A123" s="277"/>
      <c r="B123" s="278"/>
      <c r="C123" s="546"/>
      <c r="D123" s="547"/>
      <c r="E123" s="269"/>
      <c r="F123" s="21"/>
      <c r="G123" s="275"/>
      <c r="H123" s="23"/>
      <c r="I123" s="27"/>
      <c r="J123" s="24"/>
      <c r="K123" s="199"/>
      <c r="L123" s="103"/>
      <c r="M123" s="201"/>
    </row>
    <row r="124" spans="1:13" ht="18.95" customHeight="1">
      <c r="A124" s="260"/>
      <c r="B124" s="97"/>
      <c r="C124" s="260"/>
      <c r="D124" s="201"/>
      <c r="E124" s="269"/>
      <c r="F124" s="21"/>
      <c r="G124" s="279"/>
      <c r="H124" s="23"/>
      <c r="I124" s="27"/>
      <c r="J124" s="24"/>
      <c r="K124" s="97"/>
      <c r="L124" s="108"/>
      <c r="M124" s="262"/>
    </row>
    <row r="125" spans="1:13" ht="18.95" customHeight="1">
      <c r="A125" s="260"/>
      <c r="B125" s="199"/>
      <c r="C125" s="284"/>
      <c r="D125" s="280"/>
      <c r="E125" s="269"/>
      <c r="F125" s="21"/>
      <c r="G125" s="279"/>
      <c r="H125" s="23"/>
      <c r="I125" s="25"/>
      <c r="J125" s="24"/>
      <c r="K125" s="199"/>
      <c r="L125" s="103"/>
      <c r="M125" s="201"/>
    </row>
    <row r="126" spans="1:13" ht="36" customHeight="1">
      <c r="A126" s="268"/>
      <c r="B126" s="97"/>
      <c r="C126" s="260"/>
      <c r="D126" s="201"/>
      <c r="E126" s="269"/>
      <c r="F126" s="21"/>
      <c r="G126" s="279"/>
      <c r="H126" s="23"/>
      <c r="I126" s="25"/>
      <c r="J126" s="24"/>
      <c r="K126" s="199"/>
      <c r="L126" s="103"/>
      <c r="M126" s="201"/>
    </row>
    <row r="127" spans="1:13" ht="18.95" customHeight="1">
      <c r="A127" s="260"/>
      <c r="B127" s="199"/>
      <c r="C127" s="260"/>
      <c r="D127" s="201"/>
      <c r="E127" s="269"/>
      <c r="F127" s="21"/>
      <c r="G127" s="279"/>
      <c r="H127" s="23"/>
      <c r="I127" s="27"/>
      <c r="J127" s="24"/>
      <c r="K127" s="97"/>
      <c r="L127" s="108"/>
      <c r="M127" s="262"/>
    </row>
    <row r="128" spans="1:13" ht="18.95" customHeight="1">
      <c r="A128" s="260"/>
      <c r="B128" s="199"/>
      <c r="C128" s="260"/>
      <c r="D128" s="201"/>
      <c r="E128" s="269"/>
      <c r="F128" s="21"/>
      <c r="G128" s="279"/>
      <c r="H128" s="23"/>
      <c r="I128" s="25"/>
      <c r="J128" s="24"/>
      <c r="K128" s="199"/>
      <c r="L128" s="103"/>
      <c r="M128" s="201"/>
    </row>
    <row r="129" spans="1:13" ht="18.95" customHeight="1">
      <c r="A129" s="260"/>
      <c r="B129" s="199"/>
      <c r="C129" s="260"/>
      <c r="D129" s="199"/>
      <c r="E129" s="21"/>
      <c r="F129" s="21"/>
      <c r="G129" s="29"/>
      <c r="H129" s="23"/>
      <c r="I129" s="15"/>
      <c r="J129" s="15"/>
      <c r="K129" s="15"/>
      <c r="L129" s="103"/>
      <c r="M129" s="15"/>
    </row>
    <row r="130" spans="1:13" ht="18.95" customHeight="1">
      <c r="A130" s="60" t="s">
        <v>32</v>
      </c>
      <c r="H130" s="30"/>
      <c r="K130" s="31"/>
      <c r="L130" s="97"/>
      <c r="M130" s="262"/>
    </row>
    <row r="131" spans="1:13">
      <c r="A131" s="260" t="s">
        <v>44</v>
      </c>
      <c r="B131" s="199"/>
      <c r="C131" s="199"/>
      <c r="D131" s="199"/>
      <c r="E131" s="199"/>
      <c r="F131" s="199"/>
      <c r="G131" s="199"/>
      <c r="H131" s="281"/>
      <c r="I131" s="199"/>
      <c r="J131" s="199"/>
      <c r="K131" s="199"/>
      <c r="L131" s="199"/>
      <c r="M131" s="201"/>
    </row>
    <row r="132" spans="1:13">
      <c r="A132" s="260" t="s">
        <v>33</v>
      </c>
      <c r="B132" s="199"/>
      <c r="C132" s="199"/>
      <c r="D132" s="199"/>
      <c r="E132" s="199"/>
      <c r="F132" s="199"/>
      <c r="G132" s="199" t="s">
        <v>34</v>
      </c>
      <c r="H132" s="199"/>
      <c r="I132" s="199"/>
      <c r="J132" s="199" t="s">
        <v>35</v>
      </c>
      <c r="K132" s="199"/>
      <c r="L132" s="199"/>
      <c r="M132" s="201"/>
    </row>
    <row r="133" spans="1:13">
      <c r="A133" s="61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262"/>
    </row>
    <row r="134" spans="1:13">
      <c r="A134" s="55" t="s">
        <v>38</v>
      </c>
      <c r="B134" s="49"/>
      <c r="C134" s="49" t="s">
        <v>39</v>
      </c>
      <c r="D134" s="116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48" t="s">
        <v>49</v>
      </c>
      <c r="B135" s="549"/>
      <c r="C135" s="549"/>
      <c r="D135" s="549"/>
      <c r="E135" s="549"/>
      <c r="F135" s="549"/>
      <c r="G135" s="549"/>
      <c r="H135" s="549"/>
      <c r="I135" s="549"/>
      <c r="J135" s="549"/>
      <c r="K135" s="549"/>
      <c r="L135" s="549"/>
      <c r="M135" s="550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7DA3-8CA4-41A1-AEB0-A1A0973842E6}">
  <sheetPr codeName="List4">
    <tabColor rgb="FFFFC000"/>
  </sheetPr>
  <dimension ref="A1:J201"/>
  <sheetViews>
    <sheetView showGridLines="0" zoomScale="94" zoomScaleNormal="94" workbookViewId="0">
      <selection activeCell="F8" sqref="F8:G8"/>
    </sheetView>
  </sheetViews>
  <sheetFormatPr defaultRowHeight="15.75"/>
  <cols>
    <col min="1" max="1" width="10.140625" style="291" bestFit="1" customWidth="1"/>
    <col min="2" max="2" width="12.7109375" style="292" customWidth="1"/>
    <col min="3" max="3" width="5.7109375" style="293" bestFit="1" customWidth="1"/>
    <col min="4" max="4" width="63.42578125" style="294" customWidth="1"/>
    <col min="5" max="5" width="34.42578125" style="366" customWidth="1"/>
    <col min="6" max="8" width="9.140625" style="291"/>
    <col min="9" max="9" width="22" style="291" customWidth="1"/>
    <col min="10" max="16384" width="9.140625" style="291"/>
  </cols>
  <sheetData>
    <row r="1" spans="1:10" ht="15" customHeight="1"/>
    <row r="2" spans="1:10" ht="15" customHeight="1">
      <c r="I2" s="295" t="s">
        <v>119</v>
      </c>
      <c r="J2" s="295"/>
    </row>
    <row r="3" spans="1:10" ht="15" customHeight="1">
      <c r="I3" s="296" t="s">
        <v>120</v>
      </c>
      <c r="J3" s="297" t="s">
        <v>121</v>
      </c>
    </row>
    <row r="4" spans="1:10" ht="18.95" customHeight="1">
      <c r="E4" s="298" t="s">
        <v>122</v>
      </c>
      <c r="I4" s="296" t="s">
        <v>123</v>
      </c>
      <c r="J4" s="297" t="s">
        <v>124</v>
      </c>
    </row>
    <row r="5" spans="1:10" ht="18.95" customHeight="1">
      <c r="A5" s="463">
        <f>B5</f>
        <v>44928</v>
      </c>
      <c r="B5" s="299">
        <f>JL!B10</f>
        <v>44928</v>
      </c>
      <c r="C5" s="300" t="s">
        <v>125</v>
      </c>
      <c r="D5" s="301" t="s">
        <v>232</v>
      </c>
      <c r="E5" s="367">
        <v>9.6999999999999993</v>
      </c>
    </row>
    <row r="6" spans="1:10" ht="18.95" customHeight="1">
      <c r="A6" s="463"/>
      <c r="C6" s="300" t="s">
        <v>126</v>
      </c>
      <c r="D6" s="301" t="s">
        <v>274</v>
      </c>
      <c r="E6" s="367" t="s">
        <v>268</v>
      </c>
    </row>
    <row r="7" spans="1:10" ht="18.95" customHeight="1">
      <c r="A7" s="463"/>
      <c r="C7" s="300" t="s">
        <v>127</v>
      </c>
      <c r="D7" s="301" t="s">
        <v>239</v>
      </c>
      <c r="E7" s="368" t="s">
        <v>176</v>
      </c>
    </row>
    <row r="8" spans="1:10" ht="18.95" customHeight="1">
      <c r="A8" s="463"/>
      <c r="C8" s="300" t="s">
        <v>128</v>
      </c>
      <c r="D8" s="301" t="s">
        <v>240</v>
      </c>
      <c r="E8" s="367" t="s">
        <v>115</v>
      </c>
    </row>
    <row r="9" spans="1:10" ht="18.95" customHeight="1">
      <c r="A9" s="463"/>
      <c r="C9" s="300" t="s">
        <v>129</v>
      </c>
      <c r="D9" s="301" t="s">
        <v>223</v>
      </c>
      <c r="E9" s="367" t="s">
        <v>228</v>
      </c>
    </row>
    <row r="10" spans="1:10" ht="18.95" customHeight="1">
      <c r="E10" s="369"/>
    </row>
    <row r="11" spans="1:10" ht="18.95" customHeight="1">
      <c r="A11" s="463">
        <f>A5+1</f>
        <v>44929</v>
      </c>
      <c r="B11" s="302">
        <f>B5+1</f>
        <v>44929</v>
      </c>
      <c r="C11" s="300" t="s">
        <v>125</v>
      </c>
      <c r="D11" s="301" t="s">
        <v>233</v>
      </c>
      <c r="E11" s="367" t="s">
        <v>153</v>
      </c>
    </row>
    <row r="12" spans="1:10" ht="18.95" customHeight="1">
      <c r="A12" s="463"/>
      <c r="C12" s="300" t="s">
        <v>126</v>
      </c>
      <c r="D12" s="301" t="s">
        <v>237</v>
      </c>
      <c r="E12" s="367" t="s">
        <v>164</v>
      </c>
    </row>
    <row r="13" spans="1:10" ht="18.95" customHeight="1">
      <c r="A13" s="463"/>
      <c r="C13" s="300" t="s">
        <v>127</v>
      </c>
      <c r="D13" s="301" t="s">
        <v>241</v>
      </c>
      <c r="E13" s="368" t="s">
        <v>175</v>
      </c>
    </row>
    <row r="14" spans="1:10" ht="18.95" customHeight="1">
      <c r="A14" s="463"/>
      <c r="C14" s="300" t="s">
        <v>128</v>
      </c>
      <c r="D14" s="301" t="s">
        <v>250</v>
      </c>
      <c r="E14" s="367" t="s">
        <v>175</v>
      </c>
    </row>
    <row r="15" spans="1:10" ht="18.95" customHeight="1">
      <c r="A15" s="463"/>
      <c r="C15" s="300" t="s">
        <v>129</v>
      </c>
      <c r="D15" s="301" t="s">
        <v>224</v>
      </c>
      <c r="E15" s="372">
        <v>9.6</v>
      </c>
    </row>
    <row r="16" spans="1:10" ht="18.95" customHeight="1">
      <c r="E16" s="369"/>
    </row>
    <row r="17" spans="1:5" ht="18.95" customHeight="1">
      <c r="A17" s="463">
        <f>B17</f>
        <v>44930</v>
      </c>
      <c r="B17" s="302">
        <f>B11+1</f>
        <v>44930</v>
      </c>
      <c r="C17" s="300" t="s">
        <v>125</v>
      </c>
      <c r="D17" s="301" t="s">
        <v>234</v>
      </c>
      <c r="E17" s="367" t="s">
        <v>142</v>
      </c>
    </row>
    <row r="18" spans="1:5" ht="18.95" customHeight="1">
      <c r="A18" s="463"/>
      <c r="C18" s="300" t="s">
        <v>126</v>
      </c>
      <c r="D18" s="301" t="s">
        <v>267</v>
      </c>
      <c r="E18" s="367" t="s">
        <v>264</v>
      </c>
    </row>
    <row r="19" spans="1:5" ht="18.95" customHeight="1">
      <c r="A19" s="463"/>
      <c r="C19" s="300" t="s">
        <v>127</v>
      </c>
      <c r="D19" s="301" t="s">
        <v>263</v>
      </c>
      <c r="E19" s="368" t="s">
        <v>253</v>
      </c>
    </row>
    <row r="20" spans="1:5" ht="18.95" customHeight="1">
      <c r="A20" s="463"/>
      <c r="C20" s="300" t="s">
        <v>128</v>
      </c>
      <c r="D20" s="301" t="s">
        <v>242</v>
      </c>
      <c r="E20" s="367" t="s">
        <v>186</v>
      </c>
    </row>
    <row r="21" spans="1:5" ht="18.95" customHeight="1">
      <c r="A21" s="463"/>
      <c r="C21" s="300" t="s">
        <v>129</v>
      </c>
      <c r="D21" s="301" t="s">
        <v>225</v>
      </c>
      <c r="E21" s="367" t="s">
        <v>229</v>
      </c>
    </row>
    <row r="22" spans="1:5" ht="18.95" customHeight="1">
      <c r="E22" s="369"/>
    </row>
    <row r="23" spans="1:5" ht="18.95" customHeight="1">
      <c r="A23" s="463">
        <f>B23</f>
        <v>44931</v>
      </c>
      <c r="B23" s="302">
        <f>B17+1</f>
        <v>44931</v>
      </c>
      <c r="C23" s="300" t="s">
        <v>125</v>
      </c>
      <c r="D23" s="301" t="s">
        <v>235</v>
      </c>
      <c r="E23" s="367" t="s">
        <v>132</v>
      </c>
    </row>
    <row r="24" spans="1:5" ht="18.95" customHeight="1">
      <c r="A24" s="463"/>
      <c r="C24" s="300" t="s">
        <v>126</v>
      </c>
      <c r="D24" s="301" t="s">
        <v>238</v>
      </c>
      <c r="E24" s="367" t="s">
        <v>166</v>
      </c>
    </row>
    <row r="25" spans="1:5" ht="18.95" customHeight="1">
      <c r="A25" s="463"/>
      <c r="C25" s="300" t="s">
        <v>127</v>
      </c>
      <c r="D25" s="301" t="s">
        <v>243</v>
      </c>
      <c r="E25" s="368" t="s">
        <v>177</v>
      </c>
    </row>
    <row r="26" spans="1:5" ht="18.95" customHeight="1">
      <c r="A26" s="463"/>
      <c r="C26" s="300" t="s">
        <v>128</v>
      </c>
      <c r="D26" s="301" t="s">
        <v>244</v>
      </c>
      <c r="E26" s="367" t="s">
        <v>187</v>
      </c>
    </row>
    <row r="27" spans="1:5" ht="18.95" customHeight="1">
      <c r="A27" s="463"/>
      <c r="C27" s="300" t="s">
        <v>129</v>
      </c>
      <c r="D27" s="301" t="s">
        <v>226</v>
      </c>
      <c r="E27" s="367">
        <v>7.9</v>
      </c>
    </row>
    <row r="28" spans="1:5" ht="18.95" customHeight="1">
      <c r="E28" s="369"/>
    </row>
    <row r="29" spans="1:5" ht="18.95" customHeight="1">
      <c r="A29" s="463">
        <f>B29</f>
        <v>44932</v>
      </c>
      <c r="B29" s="302">
        <f>B23+1</f>
        <v>44932</v>
      </c>
      <c r="C29" s="300" t="s">
        <v>125</v>
      </c>
      <c r="D29" s="370" t="s">
        <v>236</v>
      </c>
      <c r="E29" s="367" t="s">
        <v>130</v>
      </c>
    </row>
    <row r="30" spans="1:5" ht="18.95" customHeight="1">
      <c r="A30" s="463"/>
      <c r="C30" s="300" t="s">
        <v>126</v>
      </c>
      <c r="D30" s="301" t="s">
        <v>245</v>
      </c>
      <c r="E30" s="367" t="s">
        <v>167</v>
      </c>
    </row>
    <row r="31" spans="1:5" ht="18.95" customHeight="1">
      <c r="A31" s="463"/>
      <c r="C31" s="300" t="s">
        <v>127</v>
      </c>
      <c r="D31" s="301" t="s">
        <v>265</v>
      </c>
      <c r="E31" s="368" t="s">
        <v>174</v>
      </c>
    </row>
    <row r="32" spans="1:5" ht="18.95" customHeight="1">
      <c r="A32" s="463"/>
      <c r="C32" s="300" t="s">
        <v>128</v>
      </c>
      <c r="D32" s="301" t="s">
        <v>249</v>
      </c>
      <c r="E32" s="367" t="s">
        <v>188</v>
      </c>
    </row>
    <row r="33" spans="1:5" ht="18.95" customHeight="1">
      <c r="A33" s="463"/>
      <c r="C33" s="300" t="s">
        <v>129</v>
      </c>
      <c r="D33" s="301" t="s">
        <v>227</v>
      </c>
      <c r="E33" s="367" t="s">
        <v>230</v>
      </c>
    </row>
    <row r="34" spans="1:5" ht="18.95" customHeight="1"/>
    <row r="35" spans="1:5" ht="18.95" customHeight="1"/>
    <row r="36" spans="1:5" ht="18.95" customHeight="1"/>
    <row r="37" spans="1:5" ht="18.95" customHeight="1"/>
    <row r="38" spans="1:5" ht="18.95" customHeight="1">
      <c r="D38" s="303"/>
    </row>
    <row r="39" spans="1:5" ht="18.95" customHeight="1"/>
    <row r="40" spans="1:5" ht="18.95" customHeight="1"/>
    <row r="41" spans="1:5" ht="18.95" customHeight="1"/>
    <row r="42" spans="1:5" ht="18.95" customHeight="1">
      <c r="B42" s="304"/>
    </row>
    <row r="43" spans="1:5" ht="18.95" customHeight="1">
      <c r="C43" s="305"/>
    </row>
    <row r="44" spans="1:5" ht="18.95" customHeight="1">
      <c r="C44" s="305"/>
    </row>
    <row r="45" spans="1:5" ht="18.95" customHeight="1">
      <c r="C45" s="305"/>
    </row>
    <row r="46" spans="1:5" ht="18.95" customHeight="1">
      <c r="C46" s="305"/>
    </row>
    <row r="47" spans="1:5" ht="18.95" customHeight="1">
      <c r="C47" s="305"/>
    </row>
    <row r="48" spans="1:5" ht="18.95" customHeight="1"/>
    <row r="49" spans="2:3" ht="18.95" customHeight="1"/>
    <row r="50" spans="2:3" ht="18.95" customHeight="1"/>
    <row r="51" spans="2:3" ht="18.95" customHeight="1"/>
    <row r="52" spans="2:3" ht="18.95" customHeight="1">
      <c r="B52" s="304"/>
    </row>
    <row r="53" spans="2:3" ht="18.95" customHeight="1">
      <c r="C53" s="305"/>
    </row>
    <row r="54" spans="2:3" ht="18.95" customHeight="1">
      <c r="C54" s="305"/>
    </row>
    <row r="55" spans="2:3" ht="18.95" customHeight="1">
      <c r="C55" s="305"/>
    </row>
    <row r="56" spans="2:3" ht="18.95" customHeight="1">
      <c r="C56" s="305"/>
    </row>
    <row r="57" spans="2:3" ht="18.95" customHeight="1">
      <c r="C57" s="305"/>
    </row>
    <row r="58" spans="2:3" ht="18.95" customHeight="1"/>
    <row r="59" spans="2:3" ht="18.95" customHeight="1"/>
    <row r="60" spans="2:3" ht="18.95" customHeight="1"/>
    <row r="61" spans="2:3" ht="18.95" customHeight="1"/>
    <row r="62" spans="2:3" ht="18.95" customHeight="1">
      <c r="B62" s="304"/>
    </row>
    <row r="63" spans="2:3" ht="18.95" customHeight="1">
      <c r="C63" s="305"/>
    </row>
    <row r="64" spans="2:3" ht="18.95" customHeight="1">
      <c r="C64" s="305"/>
    </row>
    <row r="65" spans="2:3" ht="18.95" customHeight="1">
      <c r="C65" s="305"/>
    </row>
    <row r="66" spans="2:3" ht="18.95" customHeight="1">
      <c r="C66" s="305"/>
    </row>
    <row r="67" spans="2:3" ht="18.95" customHeight="1">
      <c r="C67" s="305"/>
    </row>
    <row r="68" spans="2:3" ht="18.95" customHeight="1"/>
    <row r="69" spans="2:3" ht="18.95" customHeight="1"/>
    <row r="70" spans="2:3" ht="18.95" customHeight="1"/>
    <row r="71" spans="2:3" ht="18.95" customHeight="1"/>
    <row r="72" spans="2:3" ht="18.95" customHeight="1">
      <c r="B72" s="304"/>
    </row>
    <row r="73" spans="2:3" ht="18.95" customHeight="1">
      <c r="C73" s="305"/>
    </row>
    <row r="74" spans="2:3" ht="18.95" customHeight="1">
      <c r="C74" s="305"/>
    </row>
    <row r="75" spans="2:3" ht="18.95" customHeight="1">
      <c r="C75" s="305"/>
    </row>
    <row r="76" spans="2:3" ht="18.95" customHeight="1">
      <c r="C76" s="305"/>
    </row>
    <row r="77" spans="2:3" ht="18.95" customHeight="1">
      <c r="C77" s="305"/>
    </row>
    <row r="78" spans="2:3" ht="18.95" customHeight="1"/>
    <row r="79" spans="2:3" ht="18.95" customHeight="1"/>
    <row r="80" spans="2:3" ht="18.95" customHeight="1"/>
    <row r="81" spans="2:4" ht="18.95" customHeight="1"/>
    <row r="82" spans="2:4" ht="18.95" customHeight="1">
      <c r="B82" s="304"/>
    </row>
    <row r="83" spans="2:4" ht="18.95" customHeight="1">
      <c r="C83" s="305"/>
    </row>
    <row r="84" spans="2:4" ht="15" customHeight="1">
      <c r="C84" s="305"/>
    </row>
    <row r="85" spans="2:4" ht="15" customHeight="1">
      <c r="C85" s="305"/>
    </row>
    <row r="86" spans="2:4" ht="15" customHeight="1">
      <c r="C86" s="305"/>
    </row>
    <row r="87" spans="2:4" ht="15" customHeight="1">
      <c r="C87" s="305"/>
    </row>
    <row r="88" spans="2:4" ht="15" customHeight="1"/>
    <row r="89" spans="2:4" ht="15" customHeight="1"/>
    <row r="90" spans="2:4" ht="15" customHeight="1"/>
    <row r="91" spans="2:4" ht="15" customHeight="1">
      <c r="D91" s="303"/>
    </row>
    <row r="92" spans="2:4" ht="15" customHeight="1">
      <c r="D92" s="303"/>
    </row>
    <row r="93" spans="2:4" ht="15" customHeight="1"/>
    <row r="94" spans="2:4" ht="15" customHeight="1"/>
    <row r="95" spans="2:4" ht="15" customHeight="1"/>
    <row r="96" spans="2:4" ht="15" customHeight="1">
      <c r="B96" s="304"/>
    </row>
    <row r="97" spans="2:3" ht="15" customHeight="1">
      <c r="C97" s="305"/>
    </row>
    <row r="98" spans="2:3" ht="15" customHeight="1">
      <c r="C98" s="305"/>
    </row>
    <row r="99" spans="2:3" ht="15" customHeight="1">
      <c r="C99" s="305"/>
    </row>
    <row r="100" spans="2:3" ht="15" customHeight="1">
      <c r="C100" s="305"/>
    </row>
    <row r="101" spans="2:3" ht="15" customHeight="1">
      <c r="C101" s="305"/>
    </row>
    <row r="102" spans="2:3" ht="15" customHeight="1"/>
    <row r="103" spans="2:3" ht="15" customHeight="1"/>
    <row r="104" spans="2:3" ht="15" customHeight="1"/>
    <row r="105" spans="2:3" ht="15" customHeight="1"/>
    <row r="106" spans="2:3" ht="15" customHeight="1">
      <c r="B106" s="304"/>
    </row>
    <row r="107" spans="2:3" ht="15" customHeight="1">
      <c r="C107" s="305"/>
    </row>
    <row r="108" spans="2:3" ht="15" customHeight="1">
      <c r="C108" s="305"/>
    </row>
    <row r="109" spans="2:3" ht="15" customHeight="1">
      <c r="C109" s="305"/>
    </row>
    <row r="110" spans="2:3" ht="15" customHeight="1">
      <c r="C110" s="305"/>
    </row>
    <row r="111" spans="2:3" ht="15" customHeight="1">
      <c r="C111" s="305"/>
    </row>
    <row r="112" spans="2:3" ht="15" customHeight="1"/>
    <row r="113" spans="2:3" ht="15" customHeight="1"/>
    <row r="114" spans="2:3" ht="15" customHeight="1"/>
    <row r="115" spans="2:3" ht="15" customHeight="1"/>
    <row r="116" spans="2:3" ht="15" customHeight="1">
      <c r="B116" s="304"/>
    </row>
    <row r="117" spans="2:3" ht="15" customHeight="1">
      <c r="C117" s="305"/>
    </row>
    <row r="118" spans="2:3" ht="15" customHeight="1">
      <c r="C118" s="305"/>
    </row>
    <row r="119" spans="2:3" ht="15" customHeight="1">
      <c r="C119" s="305"/>
    </row>
    <row r="120" spans="2:3" ht="15" customHeight="1">
      <c r="C120" s="305"/>
    </row>
    <row r="121" spans="2:3" ht="15" customHeight="1">
      <c r="C121" s="305"/>
    </row>
    <row r="122" spans="2:3" ht="15" customHeight="1"/>
    <row r="123" spans="2:3" ht="15" customHeight="1"/>
    <row r="124" spans="2:3" ht="15" customHeight="1"/>
    <row r="125" spans="2:3" ht="15" customHeight="1"/>
    <row r="126" spans="2:3" ht="15" customHeight="1">
      <c r="B126" s="304"/>
    </row>
    <row r="127" spans="2:3" ht="15" customHeight="1">
      <c r="C127" s="305"/>
    </row>
    <row r="128" spans="2:3" ht="15" customHeight="1">
      <c r="C128" s="305"/>
    </row>
    <row r="129" spans="2:3" ht="15" customHeight="1">
      <c r="C129" s="305"/>
    </row>
    <row r="130" spans="2:3" ht="15" customHeight="1">
      <c r="C130" s="305"/>
    </row>
    <row r="131" spans="2:3" ht="15" customHeight="1">
      <c r="C131" s="305"/>
    </row>
    <row r="132" spans="2:3" ht="15" customHeight="1"/>
    <row r="133" spans="2:3" ht="15" customHeight="1"/>
    <row r="134" spans="2:3" ht="15" customHeight="1"/>
    <row r="135" spans="2:3" ht="15" customHeight="1"/>
    <row r="136" spans="2:3" ht="15" customHeight="1">
      <c r="B136" s="304"/>
    </row>
    <row r="137" spans="2:3" ht="15" customHeight="1">
      <c r="C137" s="305"/>
    </row>
    <row r="138" spans="2:3" ht="15" customHeight="1">
      <c r="C138" s="305"/>
    </row>
    <row r="139" spans="2:3" ht="15" customHeight="1">
      <c r="C139" s="305"/>
    </row>
    <row r="140" spans="2:3" ht="15" customHeight="1">
      <c r="C140" s="305"/>
    </row>
    <row r="141" spans="2:3" ht="15" customHeight="1">
      <c r="C141" s="305"/>
    </row>
    <row r="142" spans="2:3" ht="15" customHeight="1"/>
    <row r="143" spans="2:3" ht="15" customHeight="1"/>
    <row r="144" spans="2:3" ht="15" customHeight="1"/>
    <row r="145" spans="2:4" ht="15" customHeight="1"/>
    <row r="146" spans="2:4" ht="15" customHeight="1"/>
    <row r="147" spans="2:4" ht="15" customHeight="1">
      <c r="D147" s="303"/>
    </row>
    <row r="148" spans="2:4" ht="15" customHeight="1"/>
    <row r="149" spans="2:4" ht="15" customHeight="1"/>
    <row r="150" spans="2:4" ht="15" customHeight="1">
      <c r="B150" s="304"/>
    </row>
    <row r="151" spans="2:4" ht="15" customHeight="1">
      <c r="C151" s="305"/>
    </row>
    <row r="152" spans="2:4" ht="15" customHeight="1">
      <c r="C152" s="305"/>
    </row>
    <row r="153" spans="2:4" ht="15" customHeight="1">
      <c r="C153" s="305"/>
    </row>
    <row r="154" spans="2:4" ht="15" customHeight="1">
      <c r="C154" s="305"/>
    </row>
    <row r="155" spans="2:4" ht="15" customHeight="1">
      <c r="C155" s="305"/>
    </row>
    <row r="156" spans="2:4" ht="15" customHeight="1"/>
    <row r="157" spans="2:4" ht="15" customHeight="1"/>
    <row r="158" spans="2:4" ht="15" customHeight="1"/>
    <row r="159" spans="2:4" ht="15" customHeight="1"/>
    <row r="160" spans="2:4" ht="15" customHeight="1">
      <c r="B160" s="304"/>
    </row>
    <row r="161" spans="2:3" ht="15" customHeight="1">
      <c r="C161" s="305"/>
    </row>
    <row r="162" spans="2:3" ht="15" customHeight="1">
      <c r="C162" s="305"/>
    </row>
    <row r="163" spans="2:3" ht="15" customHeight="1">
      <c r="C163" s="305"/>
    </row>
    <row r="164" spans="2:3" ht="15" customHeight="1">
      <c r="C164" s="305"/>
    </row>
    <row r="165" spans="2:3" ht="15" customHeight="1">
      <c r="C165" s="305"/>
    </row>
    <row r="166" spans="2:3" ht="15" customHeight="1"/>
    <row r="167" spans="2:3" ht="15" customHeight="1"/>
    <row r="168" spans="2:3" ht="15" customHeight="1"/>
    <row r="169" spans="2:3" ht="15" customHeight="1"/>
    <row r="170" spans="2:3" ht="15" customHeight="1">
      <c r="B170" s="304"/>
    </row>
    <row r="171" spans="2:3" ht="15" customHeight="1">
      <c r="C171" s="305"/>
    </row>
    <row r="172" spans="2:3" ht="15" customHeight="1">
      <c r="C172" s="305"/>
    </row>
    <row r="173" spans="2:3" ht="15" customHeight="1">
      <c r="C173" s="305"/>
    </row>
    <row r="174" spans="2:3" ht="15" customHeight="1">
      <c r="C174" s="305"/>
    </row>
    <row r="175" spans="2:3" ht="15" customHeight="1">
      <c r="C175" s="305"/>
    </row>
    <row r="176" spans="2:3" ht="15" customHeight="1"/>
    <row r="177" spans="2:4" ht="15" customHeight="1"/>
    <row r="178" spans="2:4" ht="15" customHeight="1"/>
    <row r="179" spans="2:4" ht="15" customHeight="1"/>
    <row r="180" spans="2:4" ht="15" customHeight="1">
      <c r="B180" s="304"/>
    </row>
    <row r="181" spans="2:4" ht="15" customHeight="1">
      <c r="C181" s="305"/>
      <c r="D181" s="306"/>
    </row>
    <row r="182" spans="2:4" ht="15" customHeight="1">
      <c r="C182" s="305"/>
    </row>
    <row r="183" spans="2:4" ht="15" customHeight="1">
      <c r="C183" s="305"/>
    </row>
    <row r="184" spans="2:4" ht="15" customHeight="1">
      <c r="C184" s="305"/>
    </row>
    <row r="185" spans="2:4" ht="15" customHeight="1">
      <c r="C185" s="305"/>
      <c r="D185" s="306"/>
    </row>
    <row r="186" spans="2:4" ht="15" customHeight="1"/>
    <row r="187" spans="2:4" ht="15" customHeight="1"/>
    <row r="188" spans="2:4" ht="15" customHeight="1"/>
    <row r="189" spans="2:4" ht="15" customHeight="1"/>
    <row r="190" spans="2:4" ht="15" customHeight="1">
      <c r="B190" s="304"/>
    </row>
    <row r="191" spans="2:4" ht="15" customHeight="1">
      <c r="C191" s="305"/>
      <c r="D191" s="306"/>
    </row>
    <row r="192" spans="2:4" ht="15" customHeight="1">
      <c r="C192" s="305"/>
    </row>
    <row r="193" spans="3:4" ht="15" customHeight="1">
      <c r="C193" s="305"/>
    </row>
    <row r="194" spans="3:4" ht="15" customHeight="1">
      <c r="C194" s="305"/>
    </row>
    <row r="195" spans="3:4" ht="15" customHeight="1">
      <c r="C195" s="305"/>
      <c r="D195" s="306"/>
    </row>
    <row r="196" spans="3:4" ht="15" customHeight="1"/>
    <row r="197" spans="3:4" ht="15" customHeight="1"/>
    <row r="198" spans="3:4" ht="15" customHeight="1"/>
    <row r="199" spans="3:4" ht="15" customHeight="1"/>
    <row r="200" spans="3:4" ht="15" customHeight="1"/>
    <row r="201" spans="3:4" ht="15" customHeight="1"/>
  </sheetData>
  <sheetProtection selectLockedCells="1"/>
  <mergeCells count="5">
    <mergeCell ref="A5:A9"/>
    <mergeCell ref="A11:A15"/>
    <mergeCell ref="A17:A21"/>
    <mergeCell ref="A23:A27"/>
    <mergeCell ref="A29:A3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5</xdr:col>
                    <xdr:colOff>9525</xdr:colOff>
                    <xdr:row>1</xdr:row>
                    <xdr:rowOff>28575</xdr:rowOff>
                  </from>
                  <to>
                    <xdr:col>7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A1:O24"/>
  <sheetViews>
    <sheetView tabSelected="1" zoomScale="95" zoomScaleNormal="95" workbookViewId="0">
      <selection activeCell="B7" sqref="B7:C7"/>
    </sheetView>
  </sheetViews>
  <sheetFormatPr defaultRowHeight="12.75"/>
  <cols>
    <col min="1" max="1" width="3.28515625" style="217" customWidth="1"/>
    <col min="2" max="2" width="8.7109375" style="217" customWidth="1"/>
    <col min="3" max="3" width="20.7109375" style="222" customWidth="1"/>
    <col min="4" max="4" width="8.7109375" style="217" customWidth="1"/>
    <col min="5" max="5" width="20.7109375" style="222" customWidth="1"/>
    <col min="6" max="6" width="8.7109375" style="217" customWidth="1"/>
    <col min="7" max="7" width="20.7109375" style="222" customWidth="1"/>
    <col min="8" max="8" width="8.7109375" style="217" customWidth="1"/>
    <col min="9" max="9" width="20.7109375" style="222" customWidth="1"/>
    <col min="10" max="10" width="8.7109375" style="217" customWidth="1"/>
    <col min="11" max="11" width="20.7109375" style="222" customWidth="1"/>
    <col min="12" max="12" width="3.28515625" style="217" customWidth="1"/>
    <col min="13" max="13" width="10.7109375" style="217" customWidth="1"/>
    <col min="14" max="16384" width="9.140625" style="217"/>
  </cols>
  <sheetData>
    <row r="1" spans="1:15" ht="20.100000000000001" customHeight="1">
      <c r="C1" s="221"/>
      <c r="E1" s="221"/>
      <c r="G1" s="221"/>
      <c r="I1" s="221"/>
      <c r="K1" s="221"/>
    </row>
    <row r="2" spans="1:15" ht="51" customHeight="1" thickBot="1">
      <c r="B2" s="488" t="s">
        <v>98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</row>
    <row r="3" spans="1:15" ht="0.95" customHeight="1" thickBot="1">
      <c r="B3" s="492"/>
      <c r="C3" s="493"/>
      <c r="D3" s="492"/>
      <c r="E3" s="493"/>
      <c r="F3" s="492"/>
      <c r="G3" s="493"/>
      <c r="H3" s="492"/>
      <c r="I3" s="493"/>
      <c r="J3" s="492"/>
      <c r="K3" s="493"/>
    </row>
    <row r="4" spans="1:15" s="227" customFormat="1" ht="21.95" customHeight="1" thickBot="1">
      <c r="B4" s="490" t="str">
        <f>JL!B9</f>
        <v>PONDĚLÍ</v>
      </c>
      <c r="C4" s="491"/>
      <c r="D4" s="490" t="str">
        <f>JL!E9</f>
        <v>ÚTERÝ</v>
      </c>
      <c r="E4" s="491"/>
      <c r="F4" s="490" t="str">
        <f>JL!H9</f>
        <v>STŘEDA</v>
      </c>
      <c r="G4" s="491"/>
      <c r="H4" s="490" t="str">
        <f>JL!K9</f>
        <v>ČTVRTEK</v>
      </c>
      <c r="I4" s="491"/>
      <c r="J4" s="490" t="str">
        <f>JL!N9</f>
        <v>PÁTEK</v>
      </c>
      <c r="K4" s="491"/>
    </row>
    <row r="5" spans="1:15" s="231" customFormat="1" ht="20.100000000000001" customHeight="1" thickBot="1">
      <c r="B5" s="486">
        <f>JL!B10</f>
        <v>44928</v>
      </c>
      <c r="C5" s="487"/>
      <c r="D5" s="486">
        <f>B5+1</f>
        <v>44929</v>
      </c>
      <c r="E5" s="487"/>
      <c r="F5" s="486">
        <f t="shared" ref="F5" si="0">D5+1</f>
        <v>44930</v>
      </c>
      <c r="G5" s="487"/>
      <c r="H5" s="486">
        <f t="shared" ref="H5" si="1">F5+1</f>
        <v>44931</v>
      </c>
      <c r="I5" s="487"/>
      <c r="J5" s="486">
        <f t="shared" ref="J5" si="2">H5+1</f>
        <v>44932</v>
      </c>
      <c r="K5" s="487"/>
    </row>
    <row r="6" spans="1:15" s="219" customFormat="1" ht="5.0999999999999996" customHeight="1">
      <c r="B6" s="470"/>
      <c r="C6" s="471"/>
      <c r="D6" s="470"/>
      <c r="E6" s="471"/>
      <c r="F6" s="470"/>
      <c r="G6" s="471"/>
      <c r="H6" s="470"/>
      <c r="I6" s="471"/>
      <c r="J6" s="470"/>
      <c r="K6" s="471"/>
    </row>
    <row r="7" spans="1:15" s="225" customFormat="1" ht="20.100000000000001" customHeight="1">
      <c r="A7" s="219"/>
      <c r="B7" s="480" t="s">
        <v>97</v>
      </c>
      <c r="C7" s="481"/>
      <c r="D7" s="480" t="s">
        <v>97</v>
      </c>
      <c r="E7" s="481"/>
      <c r="F7" s="480" t="s">
        <v>97</v>
      </c>
      <c r="G7" s="481"/>
      <c r="H7" s="480" t="s">
        <v>97</v>
      </c>
      <c r="I7" s="481"/>
      <c r="J7" s="480" t="s">
        <v>97</v>
      </c>
      <c r="K7" s="481"/>
      <c r="L7" s="219"/>
      <c r="M7" s="219"/>
      <c r="N7" s="219"/>
      <c r="O7" s="219"/>
    </row>
    <row r="8" spans="1:15" ht="54.95" customHeight="1">
      <c r="B8" s="482" t="s">
        <v>203</v>
      </c>
      <c r="C8" s="483"/>
      <c r="D8" s="478" t="s">
        <v>204</v>
      </c>
      <c r="E8" s="479"/>
      <c r="F8" s="478" t="s">
        <v>260</v>
      </c>
      <c r="G8" s="479"/>
      <c r="H8" s="478" t="s">
        <v>205</v>
      </c>
      <c r="I8" s="479"/>
      <c r="J8" s="472" t="s">
        <v>206</v>
      </c>
      <c r="K8" s="473"/>
    </row>
    <row r="9" spans="1:15" s="230" customFormat="1" ht="15.95" customHeight="1" thickBot="1">
      <c r="B9" s="228" t="s">
        <v>48</v>
      </c>
      <c r="C9" s="232" t="s">
        <v>207</v>
      </c>
      <c r="D9" s="228" t="s">
        <v>48</v>
      </c>
      <c r="E9" s="232" t="s">
        <v>208</v>
      </c>
      <c r="F9" s="228" t="s">
        <v>48</v>
      </c>
      <c r="G9" s="232" t="s">
        <v>209</v>
      </c>
      <c r="H9" s="228" t="s">
        <v>48</v>
      </c>
      <c r="I9" s="232" t="s">
        <v>210</v>
      </c>
      <c r="J9" s="228" t="s">
        <v>48</v>
      </c>
      <c r="K9" s="232" t="s">
        <v>211</v>
      </c>
    </row>
    <row r="10" spans="1:15" s="219" customFormat="1" ht="5.0999999999999996" customHeight="1">
      <c r="B10" s="464"/>
      <c r="C10" s="465"/>
      <c r="D10" s="464"/>
      <c r="E10" s="465"/>
      <c r="F10" s="464"/>
      <c r="G10" s="465"/>
      <c r="H10" s="464"/>
      <c r="I10" s="465"/>
      <c r="J10" s="464"/>
      <c r="K10" s="465"/>
    </row>
    <row r="11" spans="1:15" s="226" customFormat="1" ht="20.100000000000001" customHeight="1">
      <c r="A11" s="217"/>
      <c r="B11" s="474" t="s">
        <v>93</v>
      </c>
      <c r="C11" s="475"/>
      <c r="D11" s="474" t="s">
        <v>93</v>
      </c>
      <c r="E11" s="475"/>
      <c r="F11" s="474" t="s">
        <v>93</v>
      </c>
      <c r="G11" s="475"/>
      <c r="H11" s="474" t="s">
        <v>93</v>
      </c>
      <c r="I11" s="475"/>
      <c r="J11" s="474" t="s">
        <v>93</v>
      </c>
      <c r="K11" s="475"/>
      <c r="L11" s="217"/>
      <c r="M11" s="217"/>
      <c r="N11" s="217"/>
      <c r="O11" s="217"/>
    </row>
    <row r="12" spans="1:15" ht="45" customHeight="1">
      <c r="B12" s="468" t="s">
        <v>148</v>
      </c>
      <c r="C12" s="469"/>
      <c r="D12" s="468" t="s">
        <v>138</v>
      </c>
      <c r="E12" s="469"/>
      <c r="F12" s="468" t="s">
        <v>150</v>
      </c>
      <c r="G12" s="469"/>
      <c r="H12" s="468" t="s">
        <v>140</v>
      </c>
      <c r="I12" s="469"/>
      <c r="J12" s="468" t="s">
        <v>141</v>
      </c>
      <c r="K12" s="469"/>
    </row>
    <row r="13" spans="1:15" s="230" customFormat="1" ht="15.95" customHeight="1" thickBot="1">
      <c r="B13" s="228" t="s">
        <v>48</v>
      </c>
      <c r="C13" s="229" t="s">
        <v>113</v>
      </c>
      <c r="D13" s="228" t="s">
        <v>48</v>
      </c>
      <c r="E13" s="229" t="s">
        <v>111</v>
      </c>
      <c r="F13" s="228" t="s">
        <v>48</v>
      </c>
      <c r="G13" s="229" t="s">
        <v>154</v>
      </c>
      <c r="H13" s="228" t="s">
        <v>48</v>
      </c>
      <c r="I13" s="229" t="s">
        <v>130</v>
      </c>
      <c r="J13" s="228" t="s">
        <v>48</v>
      </c>
      <c r="K13" s="229" t="s">
        <v>130</v>
      </c>
    </row>
    <row r="14" spans="1:15" s="219" customFormat="1" ht="5.0999999999999996" customHeight="1">
      <c r="B14" s="464"/>
      <c r="C14" s="465"/>
      <c r="D14" s="464"/>
      <c r="E14" s="465"/>
      <c r="F14" s="464"/>
      <c r="G14" s="465"/>
      <c r="H14" s="464"/>
      <c r="I14" s="465"/>
      <c r="J14" s="464"/>
      <c r="K14" s="465"/>
    </row>
    <row r="15" spans="1:15" s="226" customFormat="1" ht="20.100000000000001" customHeight="1">
      <c r="A15" s="217"/>
      <c r="B15" s="466" t="s">
        <v>94</v>
      </c>
      <c r="C15" s="467"/>
      <c r="D15" s="466" t="s">
        <v>94</v>
      </c>
      <c r="E15" s="467"/>
      <c r="F15" s="466" t="s">
        <v>94</v>
      </c>
      <c r="G15" s="467"/>
      <c r="H15" s="466" t="s">
        <v>94</v>
      </c>
      <c r="I15" s="467"/>
      <c r="J15" s="466" t="s">
        <v>94</v>
      </c>
      <c r="K15" s="467"/>
      <c r="L15" s="217"/>
      <c r="M15" s="217"/>
      <c r="N15" s="217"/>
      <c r="O15" s="217"/>
    </row>
    <row r="16" spans="1:15" s="220" customFormat="1" ht="84.95" customHeight="1">
      <c r="B16" s="468" t="s">
        <v>271</v>
      </c>
      <c r="C16" s="469"/>
      <c r="D16" s="468" t="s">
        <v>278</v>
      </c>
      <c r="E16" s="469"/>
      <c r="F16" s="468" t="s">
        <v>261</v>
      </c>
      <c r="G16" s="469"/>
      <c r="H16" s="468" t="s">
        <v>212</v>
      </c>
      <c r="I16" s="469"/>
      <c r="J16" s="468" t="s">
        <v>258</v>
      </c>
      <c r="K16" s="469"/>
    </row>
    <row r="17" spans="1:15" s="230" customFormat="1" ht="15.95" customHeight="1" thickBot="1">
      <c r="B17" s="228" t="s">
        <v>48</v>
      </c>
      <c r="C17" s="229" t="s">
        <v>272</v>
      </c>
      <c r="D17" s="228" t="s">
        <v>48</v>
      </c>
      <c r="E17" s="229" t="s">
        <v>262</v>
      </c>
      <c r="F17" s="228" t="s">
        <v>48</v>
      </c>
      <c r="G17" s="229" t="s">
        <v>213</v>
      </c>
      <c r="H17" s="228" t="s">
        <v>48</v>
      </c>
      <c r="I17" s="229" t="s">
        <v>214</v>
      </c>
      <c r="J17" s="228" t="s">
        <v>48</v>
      </c>
      <c r="K17" s="229" t="s">
        <v>174</v>
      </c>
    </row>
    <row r="18" spans="1:15" s="219" customFormat="1" ht="5.0999999999999996" customHeight="1">
      <c r="B18" s="464"/>
      <c r="C18" s="465"/>
      <c r="D18" s="464"/>
      <c r="E18" s="465"/>
      <c r="F18" s="464"/>
      <c r="G18" s="465"/>
      <c r="H18" s="464"/>
      <c r="I18" s="465"/>
      <c r="J18" s="464"/>
      <c r="K18" s="465"/>
    </row>
    <row r="19" spans="1:15" s="226" customFormat="1" ht="20.100000000000001" customHeight="1">
      <c r="A19" s="217"/>
      <c r="B19" s="476" t="s">
        <v>99</v>
      </c>
      <c r="C19" s="477"/>
      <c r="D19" s="476" t="s">
        <v>99</v>
      </c>
      <c r="E19" s="477"/>
      <c r="F19" s="476" t="s">
        <v>99</v>
      </c>
      <c r="G19" s="477"/>
      <c r="H19" s="476" t="s">
        <v>99</v>
      </c>
      <c r="I19" s="477"/>
      <c r="J19" s="476" t="s">
        <v>99</v>
      </c>
      <c r="K19" s="477"/>
      <c r="L19" s="217"/>
      <c r="M19" s="217"/>
      <c r="N19" s="217"/>
      <c r="O19" s="217"/>
    </row>
    <row r="20" spans="1:15" ht="54.95" customHeight="1">
      <c r="B20" s="468" t="s">
        <v>215</v>
      </c>
      <c r="C20" s="469"/>
      <c r="D20" s="468" t="s">
        <v>216</v>
      </c>
      <c r="E20" s="469"/>
      <c r="F20" s="468" t="s">
        <v>259</v>
      </c>
      <c r="G20" s="469"/>
      <c r="H20" s="468" t="s">
        <v>217</v>
      </c>
      <c r="I20" s="469"/>
      <c r="J20" s="468" t="s">
        <v>218</v>
      </c>
      <c r="K20" s="469"/>
      <c r="N20" s="339" t="s">
        <v>219</v>
      </c>
    </row>
    <row r="21" spans="1:15" s="230" customFormat="1" ht="15.95" customHeight="1" thickBot="1">
      <c r="B21" s="228" t="s">
        <v>48</v>
      </c>
      <c r="C21" s="232" t="s">
        <v>220</v>
      </c>
      <c r="D21" s="228" t="s">
        <v>48</v>
      </c>
      <c r="E21" s="232" t="s">
        <v>207</v>
      </c>
      <c r="F21" s="228" t="s">
        <v>48</v>
      </c>
      <c r="G21" s="232" t="s">
        <v>115</v>
      </c>
      <c r="H21" s="228" t="s">
        <v>48</v>
      </c>
      <c r="I21" s="232" t="s">
        <v>221</v>
      </c>
      <c r="J21" s="228" t="s">
        <v>48</v>
      </c>
      <c r="K21" s="232" t="s">
        <v>115</v>
      </c>
    </row>
    <row r="22" spans="1:15" ht="0.95" customHeight="1" thickBot="1">
      <c r="B22" s="223"/>
      <c r="C22" s="224"/>
      <c r="D22" s="223"/>
      <c r="E22" s="224"/>
      <c r="F22" s="223"/>
      <c r="G22" s="224"/>
      <c r="H22" s="223"/>
      <c r="I22" s="224"/>
      <c r="J22" s="223"/>
      <c r="K22" s="224"/>
    </row>
    <row r="23" spans="1:15" ht="12" customHeight="1"/>
    <row r="24" spans="1:15" s="218" customFormat="1">
      <c r="B24" s="484" t="s">
        <v>96</v>
      </c>
      <c r="C24" s="484"/>
      <c r="E24" s="485" t="s">
        <v>95</v>
      </c>
      <c r="F24" s="485"/>
      <c r="G24" s="485"/>
      <c r="H24" s="485"/>
      <c r="I24" s="485"/>
      <c r="J24" s="485"/>
      <c r="K24" s="485"/>
    </row>
  </sheetData>
  <mergeCells count="78"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5:C5"/>
    <mergeCell ref="D5:E5"/>
    <mergeCell ref="F5:G5"/>
    <mergeCell ref="H5:I5"/>
    <mergeCell ref="J5:K5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F19:G19"/>
    <mergeCell ref="J18:K18"/>
    <mergeCell ref="J19:K19"/>
    <mergeCell ref="J20:K20"/>
    <mergeCell ref="H20:I20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B8" sqref="B8:C8"/>
    </sheetView>
  </sheetViews>
  <sheetFormatPr defaultRowHeight="12.75"/>
  <cols>
    <col min="1" max="1" width="3.28515625" style="217" customWidth="1"/>
    <col min="2" max="2" width="8.7109375" style="217" customWidth="1"/>
    <col min="3" max="3" width="27.7109375" style="222" customWidth="1"/>
    <col min="4" max="4" width="8.7109375" style="217" customWidth="1"/>
    <col min="5" max="5" width="27.7109375" style="222" customWidth="1"/>
    <col min="6" max="6" width="8.7109375" style="217" customWidth="1"/>
    <col min="7" max="7" width="27.7109375" style="222" customWidth="1"/>
    <col min="8" max="8" width="8.7109375" style="217" customWidth="1"/>
    <col min="9" max="9" width="27.7109375" style="222" customWidth="1"/>
    <col min="10" max="10" width="8.7109375" style="217" customWidth="1"/>
    <col min="11" max="11" width="27.7109375" style="222" customWidth="1"/>
    <col min="12" max="12" width="3.28515625" style="217" customWidth="1"/>
    <col min="13" max="13" width="10.7109375" style="217" customWidth="1"/>
    <col min="14" max="16384" width="9.140625" style="217"/>
  </cols>
  <sheetData>
    <row r="1" spans="2:12" ht="20.100000000000001" customHeight="1">
      <c r="C1" s="221"/>
      <c r="E1" s="221"/>
      <c r="G1" s="221"/>
      <c r="I1" s="221"/>
      <c r="K1" s="221"/>
    </row>
    <row r="2" spans="2:12" ht="51" customHeight="1" thickBot="1">
      <c r="B2" s="488" t="s">
        <v>98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</row>
    <row r="3" spans="2:12" ht="0.95" customHeight="1" thickBot="1">
      <c r="B3" s="492"/>
      <c r="C3" s="493"/>
      <c r="D3" s="492"/>
      <c r="E3" s="493"/>
      <c r="F3" s="492"/>
      <c r="G3" s="493"/>
      <c r="H3" s="492"/>
      <c r="I3" s="493"/>
      <c r="J3" s="492"/>
      <c r="K3" s="493"/>
    </row>
    <row r="4" spans="2:12" s="227" customFormat="1" ht="21.95" customHeight="1" thickBot="1">
      <c r="B4" s="490" t="str">
        <f>JL!B9</f>
        <v>PONDĚLÍ</v>
      </c>
      <c r="C4" s="491"/>
      <c r="D4" s="490" t="str">
        <f>JL!E9</f>
        <v>ÚTERÝ</v>
      </c>
      <c r="E4" s="491"/>
      <c r="F4" s="490" t="str">
        <f>JL!H9</f>
        <v>STŘEDA</v>
      </c>
      <c r="G4" s="491"/>
      <c r="H4" s="490" t="str">
        <f>JL!K9</f>
        <v>ČTVRTEK</v>
      </c>
      <c r="I4" s="491"/>
      <c r="J4" s="490" t="str">
        <f>JL!N9</f>
        <v>PÁTEK</v>
      </c>
      <c r="K4" s="491"/>
    </row>
    <row r="5" spans="2:12" s="231" customFormat="1" ht="20.100000000000001" customHeight="1" thickBot="1">
      <c r="B5" s="486">
        <f>JL!B10</f>
        <v>44928</v>
      </c>
      <c r="C5" s="487"/>
      <c r="D5" s="486">
        <f>B5+1</f>
        <v>44929</v>
      </c>
      <c r="E5" s="487"/>
      <c r="F5" s="486">
        <f t="shared" ref="F5" si="0">D5+1</f>
        <v>44930</v>
      </c>
      <c r="G5" s="487"/>
      <c r="H5" s="486">
        <f t="shared" ref="H5" si="1">F5+1</f>
        <v>44931</v>
      </c>
      <c r="I5" s="487"/>
      <c r="J5" s="486">
        <f t="shared" ref="J5" si="2">H5+1</f>
        <v>44932</v>
      </c>
      <c r="K5" s="487"/>
    </row>
    <row r="6" spans="2:12" s="219" customFormat="1" ht="5.0999999999999996" customHeight="1">
      <c r="B6" s="470"/>
      <c r="C6" s="471"/>
      <c r="D6" s="470"/>
      <c r="E6" s="471"/>
      <c r="F6" s="470"/>
      <c r="G6" s="471"/>
      <c r="H6" s="470"/>
      <c r="I6" s="471"/>
      <c r="J6" s="470"/>
      <c r="K6" s="471"/>
    </row>
    <row r="7" spans="2:12" s="235" customFormat="1" ht="24.95" customHeight="1">
      <c r="B7" s="508" t="s">
        <v>105</v>
      </c>
      <c r="C7" s="509"/>
      <c r="D7" s="508" t="s">
        <v>101</v>
      </c>
      <c r="E7" s="509"/>
      <c r="F7" s="508" t="s">
        <v>102</v>
      </c>
      <c r="G7" s="509"/>
      <c r="H7" s="508" t="s">
        <v>103</v>
      </c>
      <c r="I7" s="509"/>
      <c r="J7" s="508" t="s">
        <v>104</v>
      </c>
      <c r="K7" s="509"/>
    </row>
    <row r="8" spans="2:12" s="233" customFormat="1" ht="275.10000000000002" customHeight="1">
      <c r="B8" s="506" t="str">
        <f>'JL ŠKOLKA'!B8</f>
        <v>Chléb s ochuceným pomazánkovým máslem a pažitkou</v>
      </c>
      <c r="C8" s="507"/>
      <c r="D8" s="496" t="str">
        <f>'JL ŠKOLKA'!D8</f>
        <v>Šlehaný tvaroh s ovocem</v>
      </c>
      <c r="E8" s="497"/>
      <c r="F8" s="496" t="str">
        <f>'JL ŠKOLKA'!F8</f>
        <v>Vícezrnná bageta se sýrovo-smetanovou pomazánkou</v>
      </c>
      <c r="G8" s="497"/>
      <c r="H8" s="496" t="str">
        <f>'JL ŠKOLKA'!H8</f>
        <v>Houska s máslem a ovocnou pomazánkou (džem)</v>
      </c>
      <c r="I8" s="497"/>
      <c r="J8" s="496" t="str">
        <f>'JL ŠKOLKA'!J8</f>
        <v>Rybičková pomazánka, chléb</v>
      </c>
      <c r="K8" s="497"/>
    </row>
    <row r="9" spans="2:12" s="230" customFormat="1" ht="15.95" customHeight="1" thickBot="1">
      <c r="B9" s="228" t="s">
        <v>48</v>
      </c>
      <c r="C9" s="232">
        <f>JL!D42</f>
        <v>0</v>
      </c>
      <c r="D9" s="228" t="s">
        <v>48</v>
      </c>
      <c r="E9" s="232">
        <f>JL!G42</f>
        <v>0</v>
      </c>
      <c r="F9" s="228" t="s">
        <v>48</v>
      </c>
      <c r="G9" s="232">
        <f>JL!J42</f>
        <v>0</v>
      </c>
      <c r="H9" s="228" t="s">
        <v>48</v>
      </c>
      <c r="I9" s="232">
        <f>JL!M42</f>
        <v>0</v>
      </c>
      <c r="J9" s="228" t="s">
        <v>48</v>
      </c>
      <c r="K9" s="232">
        <f>JL!P42</f>
        <v>0</v>
      </c>
    </row>
    <row r="10" spans="2:12" s="219" customFormat="1" ht="5.0999999999999996" customHeight="1">
      <c r="B10" s="500"/>
      <c r="C10" s="501"/>
      <c r="D10" s="500"/>
      <c r="E10" s="501"/>
      <c r="F10" s="500"/>
      <c r="G10" s="501"/>
      <c r="H10" s="500"/>
      <c r="I10" s="501"/>
      <c r="J10" s="500"/>
      <c r="K10" s="501"/>
    </row>
    <row r="11" spans="2:12" s="226" customFormat="1" ht="20.100000000000001" hidden="1" customHeight="1">
      <c r="B11" s="504" t="s">
        <v>93</v>
      </c>
      <c r="C11" s="505"/>
      <c r="D11" s="504" t="s">
        <v>93</v>
      </c>
      <c r="E11" s="505"/>
      <c r="F11" s="504" t="s">
        <v>93</v>
      </c>
      <c r="G11" s="505"/>
      <c r="H11" s="504" t="s">
        <v>93</v>
      </c>
      <c r="I11" s="505"/>
      <c r="J11" s="504" t="s">
        <v>93</v>
      </c>
      <c r="K11" s="505"/>
    </row>
    <row r="12" spans="2:12" s="233" customFormat="1" ht="30" hidden="1" customHeight="1">
      <c r="B12" s="498" t="str">
        <f>JL!C15</f>
        <v>Zeleninový krém</v>
      </c>
      <c r="C12" s="499"/>
      <c r="D12" s="498" t="str">
        <f>JL!F12</f>
        <v>Hovězí vývar s masem a vlasovými nudlemi</v>
      </c>
      <c r="E12" s="499"/>
      <c r="F12" s="498" t="str">
        <f>JL!I15</f>
        <v>Rychtářská s ovesnými vločkami</v>
      </c>
      <c r="G12" s="499"/>
      <c r="H12" s="498" t="str">
        <f>JL!L12</f>
        <v>Hovězí vývar s fritátovými nudlemi a zeleninou</v>
      </c>
      <c r="I12" s="499"/>
      <c r="J12" s="498" t="str">
        <f>JL!O12</f>
        <v>Drůbeží vývar s krupicovými noky</v>
      </c>
      <c r="K12" s="499"/>
    </row>
    <row r="13" spans="2:12" s="230" customFormat="1" ht="15.95" hidden="1" customHeight="1" thickBot="1">
      <c r="B13" s="228" t="s">
        <v>48</v>
      </c>
      <c r="C13" s="229" t="str">
        <f>JL!D16</f>
        <v>1a,7,9</v>
      </c>
      <c r="D13" s="228" t="s">
        <v>48</v>
      </c>
      <c r="E13" s="229" t="str">
        <f>JL!G13</f>
        <v>1a,3,9</v>
      </c>
      <c r="F13" s="228" t="s">
        <v>48</v>
      </c>
      <c r="G13" s="229" t="str">
        <f>JL!J16</f>
        <v>1a,1d,3,7,9</v>
      </c>
      <c r="H13" s="228" t="s">
        <v>48</v>
      </c>
      <c r="I13" s="229" t="str">
        <f>JL!M13</f>
        <v>1a,3,7,9</v>
      </c>
      <c r="J13" s="228" t="s">
        <v>48</v>
      </c>
      <c r="K13" s="229" t="str">
        <f>JL!P13</f>
        <v>1a,3,7,9</v>
      </c>
    </row>
    <row r="14" spans="2:12" s="219" customFormat="1" ht="5.0999999999999996" hidden="1" customHeight="1">
      <c r="B14" s="500"/>
      <c r="C14" s="501"/>
      <c r="D14" s="500"/>
      <c r="E14" s="501"/>
      <c r="F14" s="500"/>
      <c r="G14" s="501"/>
      <c r="H14" s="500"/>
      <c r="I14" s="501"/>
      <c r="J14" s="500"/>
      <c r="K14" s="501"/>
    </row>
    <row r="15" spans="2:12" s="226" customFormat="1" ht="20.100000000000001" hidden="1" customHeight="1">
      <c r="B15" s="502" t="s">
        <v>94</v>
      </c>
      <c r="C15" s="503"/>
      <c r="D15" s="502" t="s">
        <v>94</v>
      </c>
      <c r="E15" s="503"/>
      <c r="F15" s="502" t="s">
        <v>94</v>
      </c>
      <c r="G15" s="503"/>
      <c r="H15" s="502" t="s">
        <v>94</v>
      </c>
      <c r="I15" s="503"/>
      <c r="J15" s="502" t="s">
        <v>94</v>
      </c>
      <c r="K15" s="503"/>
    </row>
    <row r="16" spans="2:12" s="233" customFormat="1" ht="84.95" hidden="1" customHeight="1">
      <c r="B16" s="498" t="str">
        <f>JL!C23</f>
        <v>Drůbeží játra v pikantní omáčce s rajčaty a paprikami, dušená rýže (játra, cibule, zelenina, chilli, česnek, protlak, mouka, sůl, pepř)</v>
      </c>
      <c r="C16" s="499"/>
      <c r="D16" s="498" t="str">
        <f>JL!F27</f>
        <v>Thajské zelené karí s kokosovým mlékem, jasmínová rýže (brambory, kokosové mléko, kari pasta, cibule, feferonky, mrkev, zelenina, česnek, cukr, koriandr)</v>
      </c>
      <c r="E16" s="499"/>
      <c r="F16" s="498" t="str">
        <f>JL!I23</f>
        <v>Chalupářský hovězí guláš, houskové knedlíky (hovězí maso, slanina, cibule, žampiony, kapie, mouka, česnek, sůl, paprika mletá, feferonky)</v>
      </c>
      <c r="G16" s="499"/>
      <c r="H16" s="498" t="str">
        <f>JL!L23</f>
        <v>Zapečené těstoviny s kuřecím masem a pórkem (kuřecí maso sekané, těstoviny, cibule,sůl, pepř, vejce, smetana, pórek, máslo, sýr)</v>
      </c>
      <c r="I16" s="499"/>
      <c r="J16" s="498" t="str">
        <f>JL!O19</f>
        <v>Vepřová plec pečená na česneku, dušený špenát, houskové knedlíky (vepřové, sádlo, cibule, mouka, česnek, pepř, sůl)</v>
      </c>
      <c r="K16" s="499"/>
    </row>
    <row r="17" spans="2:11" s="230" customFormat="1" ht="15.95" hidden="1" customHeight="1" thickBot="1">
      <c r="B17" s="228" t="s">
        <v>48</v>
      </c>
      <c r="C17" s="229" t="str">
        <f>JL!D21</f>
        <v>1a,12,10</v>
      </c>
      <c r="D17" s="228" t="s">
        <v>48</v>
      </c>
      <c r="E17" s="229" t="str">
        <f>JL!G29</f>
        <v>1a, 7, 9, 10, 12, 8</v>
      </c>
      <c r="F17" s="228" t="s">
        <v>48</v>
      </c>
      <c r="G17" s="229" t="str">
        <f>JL!J25</f>
        <v>1a,3,6,7,10</v>
      </c>
      <c r="H17" s="228" t="s">
        <v>48</v>
      </c>
      <c r="I17" s="229" t="str">
        <f>JL!M25</f>
        <v>1a,3,7,12</v>
      </c>
      <c r="J17" s="228" t="s">
        <v>48</v>
      </c>
      <c r="K17" s="229" t="str">
        <f>JL!P21</f>
        <v>1a, 3, 7, 6</v>
      </c>
    </row>
    <row r="18" spans="2:11" s="219" customFormat="1" ht="5.0999999999999996" hidden="1" customHeight="1">
      <c r="B18" s="500"/>
      <c r="C18" s="501"/>
      <c r="D18" s="500"/>
      <c r="E18" s="501"/>
      <c r="F18" s="500"/>
      <c r="G18" s="501"/>
      <c r="H18" s="500"/>
      <c r="I18" s="501"/>
      <c r="J18" s="500"/>
      <c r="K18" s="501"/>
    </row>
    <row r="19" spans="2:11" s="234" customFormat="1" ht="24.95" customHeight="1">
      <c r="B19" s="494" t="s">
        <v>100</v>
      </c>
      <c r="C19" s="495"/>
      <c r="D19" s="494" t="str">
        <f>B19</f>
        <v>ODPOLEDNÍ SVAČINKA (11:00)</v>
      </c>
      <c r="E19" s="495"/>
      <c r="F19" s="494" t="str">
        <f>D19</f>
        <v>ODPOLEDNÍ SVAČINKA (11:00)</v>
      </c>
      <c r="G19" s="495"/>
      <c r="H19" s="494" t="str">
        <f>F19</f>
        <v>ODPOLEDNÍ SVAČINKA (11:00)</v>
      </c>
      <c r="I19" s="495"/>
      <c r="J19" s="494" t="str">
        <f>H19</f>
        <v>ODPOLEDNÍ SVAČINKA (11:00)</v>
      </c>
      <c r="K19" s="495"/>
    </row>
    <row r="20" spans="2:11" s="233" customFormat="1" ht="275.10000000000002" customHeight="1">
      <c r="B20" s="496" t="str">
        <f>'JL ŠKOLKA'!B20</f>
        <v>Tuňáková pomazánka s rohlíkem, zelenina</v>
      </c>
      <c r="C20" s="497"/>
      <c r="D20" s="496" t="str">
        <f>'JL ŠKOLKA'!D20</f>
        <v>Obložený chléb se šunkou, zelenina</v>
      </c>
      <c r="E20" s="497"/>
      <c r="F20" s="496" t="str">
        <f>'JL ŠKOLKA'!F20</f>
        <v>Rohlík s tvarohovo-vajíčkovou pomazánkou a ředkvičkami</v>
      </c>
      <c r="G20" s="497"/>
      <c r="H20" s="496" t="str">
        <f>'JL ŠKOLKA'!H20</f>
        <v>Tmavý toastový chléb se salámovou pomazánkou, zelenina</v>
      </c>
      <c r="I20" s="497"/>
      <c r="J20" s="496" t="str">
        <f>'JL ŠKOLKA'!J20</f>
        <v>Pudinkový dezert, piškoty, ovoce</v>
      </c>
      <c r="K20" s="497"/>
    </row>
    <row r="21" spans="2:11" s="230" customFormat="1" ht="15.95" customHeight="1" thickBot="1">
      <c r="B21" s="228" t="s">
        <v>48</v>
      </c>
      <c r="C21" s="232">
        <f>JL!D48</f>
        <v>0</v>
      </c>
      <c r="D21" s="228" t="s">
        <v>48</v>
      </c>
      <c r="E21" s="232">
        <f>JL!G48</f>
        <v>0</v>
      </c>
      <c r="F21" s="228" t="s">
        <v>48</v>
      </c>
      <c r="G21" s="232">
        <f>JL!J48</f>
        <v>0</v>
      </c>
      <c r="H21" s="228" t="s">
        <v>48</v>
      </c>
      <c r="I21" s="232">
        <f>JL!M48</f>
        <v>0</v>
      </c>
      <c r="J21" s="228" t="s">
        <v>48</v>
      </c>
      <c r="K21" s="232">
        <f>JL!P48</f>
        <v>0</v>
      </c>
    </row>
    <row r="22" spans="2:11" ht="0.95" customHeight="1" thickBot="1">
      <c r="B22" s="223"/>
      <c r="C22" s="224"/>
      <c r="D22" s="223"/>
      <c r="E22" s="224"/>
      <c r="F22" s="223"/>
      <c r="G22" s="224"/>
      <c r="H22" s="223"/>
      <c r="I22" s="224"/>
      <c r="J22" s="223"/>
      <c r="K22" s="224"/>
    </row>
    <row r="23" spans="2:11" ht="12" customHeight="1"/>
    <row r="24" spans="2:11" s="218" customFormat="1">
      <c r="B24" s="484" t="s">
        <v>96</v>
      </c>
      <c r="C24" s="484"/>
      <c r="E24" s="485" t="s">
        <v>95</v>
      </c>
      <c r="F24" s="485"/>
      <c r="G24" s="485"/>
      <c r="H24" s="485"/>
      <c r="I24" s="485"/>
      <c r="J24" s="485"/>
      <c r="K24" s="485"/>
    </row>
  </sheetData>
  <mergeCells count="78">
    <mergeCell ref="B2:L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64" customWidth="1"/>
    <col min="2" max="2" width="10.140625" style="64" customWidth="1"/>
    <col min="3" max="4" width="15.7109375" style="64" customWidth="1"/>
    <col min="5" max="8" width="12.7109375" style="64" customWidth="1"/>
    <col min="9" max="10" width="12.7109375" style="64" hidden="1" customWidth="1"/>
    <col min="11" max="11" width="20.7109375" style="64" customWidth="1"/>
    <col min="12" max="13" width="12.7109375" style="64" customWidth="1"/>
    <col min="14" max="16384" width="9.140625" style="64"/>
  </cols>
  <sheetData>
    <row r="1" spans="1:13" ht="35.1" customHeight="1" thickTop="1" thickBot="1">
      <c r="A1" s="529" t="s">
        <v>56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1"/>
    </row>
    <row r="2" spans="1:13" s="69" customFormat="1" ht="18" customHeight="1" thickTop="1" thickBot="1">
      <c r="A2" s="65" t="s">
        <v>57</v>
      </c>
      <c r="B2" s="65" t="s">
        <v>58</v>
      </c>
      <c r="C2" s="66" t="s">
        <v>59</v>
      </c>
      <c r="D2" s="67" t="s">
        <v>60</v>
      </c>
      <c r="E2" s="532" t="s">
        <v>61</v>
      </c>
      <c r="F2" s="532"/>
      <c r="G2" s="532" t="s">
        <v>62</v>
      </c>
      <c r="H2" s="532"/>
      <c r="I2" s="532" t="s">
        <v>63</v>
      </c>
      <c r="J2" s="532"/>
      <c r="K2" s="68" t="s">
        <v>64</v>
      </c>
      <c r="L2" s="533" t="s">
        <v>65</v>
      </c>
      <c r="M2" s="533"/>
    </row>
    <row r="3" spans="1:13" s="74" customFormat="1" ht="15" customHeight="1" thickTop="1" thickBot="1">
      <c r="A3" s="526">
        <f>JL!B10</f>
        <v>44928</v>
      </c>
      <c r="B3" s="527" t="s">
        <v>51</v>
      </c>
      <c r="C3" s="528" t="str">
        <f>JL!C12</f>
        <v>Slepičí vývar s rýží a hráškem</v>
      </c>
      <c r="D3" s="528" t="str">
        <f>JL!C15</f>
        <v>Zeleninový krém</v>
      </c>
      <c r="E3" s="70" t="s">
        <v>53</v>
      </c>
      <c r="F3" s="71" t="s">
        <v>55</v>
      </c>
      <c r="G3" s="70" t="s">
        <v>53</v>
      </c>
      <c r="H3" s="71" t="s">
        <v>55</v>
      </c>
      <c r="I3" s="70" t="s">
        <v>53</v>
      </c>
      <c r="J3" s="71" t="s">
        <v>55</v>
      </c>
      <c r="K3" s="72" t="s">
        <v>54</v>
      </c>
      <c r="L3" s="70"/>
      <c r="M3" s="73" t="s">
        <v>66</v>
      </c>
    </row>
    <row r="4" spans="1:13" s="76" customFormat="1" ht="35.1" customHeight="1" thickBot="1">
      <c r="A4" s="515"/>
      <c r="B4" s="517"/>
      <c r="C4" s="520"/>
      <c r="D4" s="520"/>
      <c r="E4" s="523" t="str">
        <f>JL!C19</f>
        <v>Pečená krkovička na majoránce se slaninou a cibulí, vařené brambory</v>
      </c>
      <c r="F4" s="524"/>
      <c r="G4" s="523" t="str">
        <f>JL!C23</f>
        <v>Drůbeží játra v pikantní omáčce s rajčaty a paprikami, dušená rýže (játra, cibule, zelenina, chilli, česnek, protlak, mouka, sůl, pepř)</v>
      </c>
      <c r="H4" s="524"/>
      <c r="I4" s="523" t="str">
        <f>JL!E23</f>
        <v>2.</v>
      </c>
      <c r="J4" s="524"/>
      <c r="K4" s="75" t="str">
        <f>JL!C27</f>
        <v>Špecle se sýrem - Käsespätzle (bramborové těstoviny "špecle", smažená cibulka, sůl, směs strouhaných sůrů, pažitka)</v>
      </c>
      <c r="L4" s="523" t="str">
        <f>JL!C32</f>
        <v>Kuřecí steak s anglickou slaninou a sýrem,šťouchané brambory s pažitkou (prsa kuř, angl. slanina, sýr, mouka)</v>
      </c>
      <c r="M4" s="525"/>
    </row>
    <row r="5" spans="1:13" s="81" customFormat="1" ht="26.1" customHeight="1" thickBot="1">
      <c r="A5" s="515"/>
      <c r="B5" s="517"/>
      <c r="C5" s="77">
        <v>6.12</v>
      </c>
      <c r="D5" s="77">
        <v>5.43</v>
      </c>
      <c r="E5" s="78">
        <v>33.799999999999997</v>
      </c>
      <c r="F5" s="79">
        <v>37.36</v>
      </c>
      <c r="G5" s="78">
        <v>33.03</v>
      </c>
      <c r="H5" s="79"/>
      <c r="I5" s="78"/>
      <c r="J5" s="79"/>
      <c r="K5" s="77">
        <v>25.42</v>
      </c>
      <c r="L5" s="78"/>
      <c r="M5" s="80">
        <v>49.36</v>
      </c>
    </row>
    <row r="6" spans="1:13" s="74" customFormat="1" ht="15" customHeight="1" thickBot="1">
      <c r="A6" s="515">
        <f>A3+1</f>
        <v>44929</v>
      </c>
      <c r="B6" s="517" t="s">
        <v>6</v>
      </c>
      <c r="C6" s="519" t="str">
        <f>JL!F12</f>
        <v>Hovězí vývar s masem a vlasovými nudlemi</v>
      </c>
      <c r="D6" s="519" t="str">
        <f>JL!F15</f>
        <v>Gulášová polévka</v>
      </c>
      <c r="E6" s="82" t="s">
        <v>53</v>
      </c>
      <c r="F6" s="83" t="s">
        <v>55</v>
      </c>
      <c r="G6" s="82" t="s">
        <v>53</v>
      </c>
      <c r="H6" s="83" t="s">
        <v>55</v>
      </c>
      <c r="I6" s="82" t="s">
        <v>53</v>
      </c>
      <c r="J6" s="83" t="s">
        <v>55</v>
      </c>
      <c r="K6" s="84" t="s">
        <v>54</v>
      </c>
      <c r="L6" s="82"/>
      <c r="M6" s="85" t="s">
        <v>66</v>
      </c>
    </row>
    <row r="7" spans="1:13" s="76" customFormat="1" ht="35.1" customHeight="1" thickBot="1">
      <c r="A7" s="515"/>
      <c r="B7" s="517"/>
      <c r="C7" s="520"/>
      <c r="D7" s="520"/>
      <c r="E7" s="511" t="str">
        <f>JL!F19</f>
        <v>Vepřová plec dušená se zeleninou, houskové knedlíky (vepřové maso, kořenová zelenina, okurky, slanina, cibule, mouka, sůl, pepř, kmín, cukr, smetana, mléko)</v>
      </c>
      <c r="F7" s="512"/>
      <c r="G7" s="511" t="str">
        <f>JL!F23</f>
        <v>Smažený mletý jihočeský řízek se sýrem,  šťouchané brambory s cibulkou (mleté maso, cibule, vejce, slanina, strouhanka, mouka, sůl, česnek, pepř, brambory)</v>
      </c>
      <c r="H7" s="512"/>
      <c r="I7" s="511" t="e">
        <f>JL!#REF!</f>
        <v>#REF!</v>
      </c>
      <c r="J7" s="512"/>
      <c r="K7" s="86" t="str">
        <f>JL!F27</f>
        <v>Thajské zelené karí s kokosovým mlékem, jasmínová rýže (brambory, kokosové mléko, kari pasta, cibule, feferonky, mrkev, zelenina, česnek, cukr, koriandr)</v>
      </c>
      <c r="L7" s="513" t="str">
        <f>JL!F32</f>
        <v>Vídeňská hovězí roštěná, americké brambory (hovězí rostěná, mouka, pepř, sůl, cibule)</v>
      </c>
      <c r="M7" s="514"/>
    </row>
    <row r="8" spans="1:13" s="81" customFormat="1" ht="26.1" customHeight="1" thickBot="1">
      <c r="A8" s="515"/>
      <c r="B8" s="517"/>
      <c r="C8" s="77">
        <v>6.38</v>
      </c>
      <c r="D8" s="77">
        <v>6.21</v>
      </c>
      <c r="E8" s="78">
        <v>37.67</v>
      </c>
      <c r="F8" s="79">
        <v>40.67</v>
      </c>
      <c r="G8" s="78">
        <v>33.21</v>
      </c>
      <c r="H8" s="79">
        <v>35.75</v>
      </c>
      <c r="I8" s="78"/>
      <c r="J8" s="79"/>
      <c r="K8" s="77">
        <v>29.48</v>
      </c>
      <c r="L8" s="78"/>
      <c r="M8" s="80">
        <v>48.44</v>
      </c>
    </row>
    <row r="9" spans="1:13" s="74" customFormat="1" ht="15" customHeight="1" thickBot="1">
      <c r="A9" s="515">
        <f t="shared" ref="A9" si="0">A6+1</f>
        <v>44930</v>
      </c>
      <c r="B9" s="517" t="s">
        <v>52</v>
      </c>
      <c r="C9" s="519" t="str">
        <f>JL!I12</f>
        <v>Slovenská kroupová se zeleninou</v>
      </c>
      <c r="D9" s="519" t="str">
        <f>JL!I15</f>
        <v>Rychtářská s ovesnými vločkami</v>
      </c>
      <c r="E9" s="82" t="s">
        <v>53</v>
      </c>
      <c r="F9" s="83" t="s">
        <v>55</v>
      </c>
      <c r="G9" s="82" t="s">
        <v>53</v>
      </c>
      <c r="H9" s="83" t="s">
        <v>55</v>
      </c>
      <c r="I9" s="82" t="s">
        <v>53</v>
      </c>
      <c r="J9" s="83" t="s">
        <v>55</v>
      </c>
      <c r="K9" s="84" t="s">
        <v>54</v>
      </c>
      <c r="L9" s="82"/>
      <c r="M9" s="85" t="s">
        <v>66</v>
      </c>
    </row>
    <row r="10" spans="1:13" s="76" customFormat="1" ht="35.1" customHeight="1" thickBot="1">
      <c r="A10" s="515"/>
      <c r="B10" s="517"/>
      <c r="C10" s="520"/>
      <c r="D10" s="520"/>
      <c r="E10" s="511" t="str">
        <f>JL!I19</f>
        <v>Hronovská vepřová kýta na zázvoru, bramborová kaše (vepřové maso, cibule, zázvor, slanina, mouka, sůl, pepř, citron)</v>
      </c>
      <c r="F10" s="512"/>
      <c r="G10" s="511" t="str">
        <f>JL!I23</f>
        <v>Chalupářský hovězí guláš, houskové knedlíky (hovězí maso, slanina, cibule, žampiony, kapie, mouka, česnek, sůl, paprika mletá, feferonky)</v>
      </c>
      <c r="H10" s="512"/>
      <c r="I10" s="513" t="e">
        <f>JL!#REF!</f>
        <v>#REF!</v>
      </c>
      <c r="J10" s="521"/>
      <c r="K10" s="86" t="str">
        <f>JL!I27</f>
        <v>Gratinované brambory s cuketou, červenou cibulí, rajčaty a sýrem na způsob Mousaky</v>
      </c>
      <c r="L10" s="511" t="str">
        <f>JL!H32</f>
        <v>4.</v>
      </c>
      <c r="M10" s="522"/>
    </row>
    <row r="11" spans="1:13" s="81" customFormat="1" ht="26.1" customHeight="1" thickBot="1">
      <c r="A11" s="515"/>
      <c r="B11" s="517"/>
      <c r="C11" s="77">
        <v>6.91</v>
      </c>
      <c r="D11" s="77">
        <v>7.29</v>
      </c>
      <c r="E11" s="78">
        <v>32.56</v>
      </c>
      <c r="F11" s="79">
        <v>35.43</v>
      </c>
      <c r="G11" s="78">
        <v>29.46</v>
      </c>
      <c r="H11" s="79">
        <v>32.26</v>
      </c>
      <c r="I11" s="78"/>
      <c r="J11" s="79"/>
      <c r="K11" s="77">
        <v>26.95</v>
      </c>
      <c r="L11" s="78"/>
      <c r="M11" s="80">
        <v>48.32</v>
      </c>
    </row>
    <row r="12" spans="1:13" s="74" customFormat="1" ht="15" customHeight="1" thickBot="1">
      <c r="A12" s="515">
        <f t="shared" ref="A12" si="1">A9+1</f>
        <v>44931</v>
      </c>
      <c r="B12" s="517" t="s">
        <v>7</v>
      </c>
      <c r="C12" s="519" t="str">
        <f>JL!L12</f>
        <v>Hovězí vývar s fritátovými nudlemi a zeleninou</v>
      </c>
      <c r="D12" s="519" t="str">
        <f>JL!L15</f>
        <v>Horácká fazolová s paprikou</v>
      </c>
      <c r="E12" s="82" t="s">
        <v>53</v>
      </c>
      <c r="F12" s="83" t="s">
        <v>55</v>
      </c>
      <c r="G12" s="82" t="s">
        <v>91</v>
      </c>
      <c r="H12" s="83"/>
      <c r="I12" s="82" t="s">
        <v>53</v>
      </c>
      <c r="J12" s="83" t="s">
        <v>55</v>
      </c>
      <c r="K12" s="84" t="s">
        <v>54</v>
      </c>
      <c r="L12" s="82"/>
      <c r="M12" s="85" t="s">
        <v>66</v>
      </c>
    </row>
    <row r="13" spans="1:13" s="76" customFormat="1" ht="35.1" customHeight="1" thickBot="1">
      <c r="A13" s="515"/>
      <c r="B13" s="517"/>
      <c r="C13" s="520"/>
      <c r="D13" s="520"/>
      <c r="E13" s="511" t="str">
        <f>JL!L19</f>
        <v>Burgundská hovězí pečeně na červeném víně, houskové knedlíky (hovězí, mouka, cukr, ocet, protlak, sůl, pepř, slanina, víno)</v>
      </c>
      <c r="F13" s="512"/>
      <c r="G13" s="511" t="str">
        <f>JL!L23</f>
        <v>Zapečené těstoviny s kuřecím masem a pórkem (kuřecí maso sekané, těstoviny, cibule,sůl, pepř, vejce, smetana, pórek, máslo, sýr)</v>
      </c>
      <c r="H13" s="512"/>
      <c r="I13" s="511" t="e">
        <f>JL!#REF!</f>
        <v>#REF!</v>
      </c>
      <c r="J13" s="512"/>
      <c r="K13" s="86" t="str">
        <f>JL!L27</f>
        <v>Bramborové šišky s mákem, přepuštěné máslo, mléko (brambory, mouka, vejce, máslo, mák, cukr, voda)</v>
      </c>
      <c r="L13" s="513" t="str">
        <f>JL!L32</f>
        <v>Vepřový plátek na houbách, smažené krokety (vepřové maso, mouka, houby, máslo, sůl, pepř, kmín)</v>
      </c>
      <c r="M13" s="514"/>
    </row>
    <row r="14" spans="1:13" s="81" customFormat="1" ht="26.1" customHeight="1" thickBot="1">
      <c r="A14" s="515"/>
      <c r="B14" s="517"/>
      <c r="C14" s="77">
        <v>5.08</v>
      </c>
      <c r="D14" s="77">
        <v>7.12</v>
      </c>
      <c r="E14" s="78">
        <v>29.48</v>
      </c>
      <c r="F14" s="79"/>
      <c r="G14" s="78">
        <v>31.09</v>
      </c>
      <c r="H14" s="79"/>
      <c r="I14" s="78"/>
      <c r="J14" s="79"/>
      <c r="K14" s="77">
        <v>26.47</v>
      </c>
      <c r="L14" s="78"/>
      <c r="M14" s="80">
        <v>68.599999999999994</v>
      </c>
    </row>
    <row r="15" spans="1:13" s="74" customFormat="1" ht="15" customHeight="1" thickBot="1">
      <c r="A15" s="515">
        <f t="shared" ref="A15" si="2">A12+1</f>
        <v>44932</v>
      </c>
      <c r="B15" s="517" t="s">
        <v>8</v>
      </c>
      <c r="C15" s="519" t="str">
        <f>JL!O12</f>
        <v>Drůbeží vývar s krupicovými noky</v>
      </c>
      <c r="D15" s="519" t="str">
        <f>JL!O15</f>
        <v>Hrachová</v>
      </c>
      <c r="E15" s="82" t="s">
        <v>53</v>
      </c>
      <c r="F15" s="83" t="s">
        <v>55</v>
      </c>
      <c r="G15" s="82" t="s">
        <v>53</v>
      </c>
      <c r="H15" s="83" t="s">
        <v>55</v>
      </c>
      <c r="I15" s="82" t="s">
        <v>53</v>
      </c>
      <c r="J15" s="83" t="s">
        <v>55</v>
      </c>
      <c r="K15" s="84" t="s">
        <v>54</v>
      </c>
      <c r="L15" s="82"/>
      <c r="M15" s="85" t="s">
        <v>66</v>
      </c>
    </row>
    <row r="16" spans="1:13" s="76" customFormat="1" ht="35.1" customHeight="1" thickBot="1">
      <c r="A16" s="515"/>
      <c r="B16" s="517"/>
      <c r="C16" s="520"/>
      <c r="D16" s="520"/>
      <c r="E16" s="511" t="str">
        <f>JL!O19</f>
        <v>Vepřová plec pečená na česneku, dušený špenát, houskové knedlíky (vepřové, sádlo, cibule, mouka, česnek, pepř, sůl)</v>
      </c>
      <c r="F16" s="512"/>
      <c r="G16" s="511" t="str">
        <f>JL!O23</f>
        <v>Fazole s tomatové omáčce, opékaná klobása, okurka (fazole, protlek, česnek, cibule, sůl, chilli, přpe, mouka, paprika, klobása ostravská)</v>
      </c>
      <c r="H16" s="512"/>
      <c r="I16" s="513" t="e">
        <f>JL!#REF!</f>
        <v>#REF!</v>
      </c>
      <c r="J16" s="521"/>
      <c r="K16" s="86" t="str">
        <f>JL!O27</f>
        <v>Plněné palačinky se špenátem a sýrem, vařené brambory (mouka, vejce, mléko, sůl, špenát listový, česnek, směs sýrů, olej)</v>
      </c>
      <c r="L16" s="511" t="str">
        <f>JL!O32</f>
        <v>Pašerácký kotlet se salámem a sýrem, opékané brambory (kotleta, cibule, salám, sýr, mouka, sůl)</v>
      </c>
      <c r="M16" s="522"/>
    </row>
    <row r="17" spans="1:13" s="81" customFormat="1" ht="26.1" customHeight="1" thickBot="1">
      <c r="A17" s="516"/>
      <c r="B17" s="518"/>
      <c r="C17" s="77">
        <v>6.67</v>
      </c>
      <c r="D17" s="77">
        <v>9.6300000000000008</v>
      </c>
      <c r="E17" s="78">
        <v>28.01</v>
      </c>
      <c r="F17" s="79">
        <v>31.08</v>
      </c>
      <c r="G17" s="78">
        <v>37.46</v>
      </c>
      <c r="H17" s="79"/>
      <c r="I17" s="78"/>
      <c r="J17" s="79"/>
      <c r="K17" s="77">
        <v>21.78</v>
      </c>
      <c r="L17" s="78"/>
      <c r="M17" s="80">
        <v>46.41</v>
      </c>
    </row>
    <row r="18" spans="1:13" ht="20.25" customHeight="1" thickTop="1">
      <c r="A18" s="87"/>
    </row>
    <row r="19" spans="1:13" ht="31.5" customHeight="1">
      <c r="A19" s="510" t="s">
        <v>67</v>
      </c>
      <c r="B19" s="510"/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:M1"/>
    <mergeCell ref="E2:F2"/>
    <mergeCell ref="G2:H2"/>
    <mergeCell ref="I2:J2"/>
    <mergeCell ref="L2:M2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1549-5715-4546-8B07-FBF50DC9B1E1}">
  <sheetPr>
    <pageSetUpPr fitToPage="1"/>
  </sheetPr>
  <dimension ref="A1:S63"/>
  <sheetViews>
    <sheetView view="pageBreakPreview" zoomScale="80" zoomScaleNormal="70" zoomScaleSheetLayoutView="80" workbookViewId="0">
      <selection activeCell="F8" sqref="F8:G8"/>
    </sheetView>
  </sheetViews>
  <sheetFormatPr defaultRowHeight="15.75"/>
  <cols>
    <col min="1" max="1" width="18.5703125" style="255" customWidth="1"/>
    <col min="2" max="2" width="80.7109375" style="43" customWidth="1"/>
    <col min="3" max="5" width="0.140625" style="2" customWidth="1"/>
    <col min="6" max="6" width="11.7109375" style="139" customWidth="1"/>
    <col min="7" max="7" width="8.85546875" style="140" customWidth="1"/>
    <col min="8" max="8" width="20.7109375" style="385" customWidth="1"/>
    <col min="9" max="9" width="12.140625" style="140" customWidth="1"/>
    <col min="10" max="10" width="17.85546875" style="324" customWidth="1"/>
    <col min="11" max="11" width="10.85546875" style="140" hidden="1" customWidth="1"/>
    <col min="12" max="12" width="11.7109375" style="247" hidden="1" customWidth="1"/>
    <col min="13" max="13" width="8.7109375" style="173" customWidth="1"/>
    <col min="14" max="14" width="8.28515625" style="2" customWidth="1"/>
    <col min="15" max="16384" width="9.140625" style="2"/>
  </cols>
  <sheetData>
    <row r="1" spans="1:19" ht="22.5" customHeight="1" thickBot="1">
      <c r="A1" s="534" t="s">
        <v>10</v>
      </c>
      <c r="B1" s="535"/>
      <c r="C1" s="535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7"/>
      <c r="O1" s="1"/>
      <c r="P1" s="1"/>
      <c r="Q1" s="1"/>
      <c r="R1" s="1"/>
      <c r="S1" s="1"/>
    </row>
    <row r="2" spans="1:19" ht="4.1500000000000004" customHeight="1" thickBot="1">
      <c r="A2" s="538"/>
      <c r="B2" s="538"/>
      <c r="C2" s="120"/>
      <c r="D2" s="120"/>
      <c r="E2" s="120"/>
      <c r="F2" s="121"/>
      <c r="G2" s="122"/>
      <c r="H2" s="375"/>
      <c r="I2" s="123"/>
      <c r="J2" s="314"/>
      <c r="K2" s="123"/>
      <c r="L2" s="245"/>
      <c r="M2" s="170"/>
    </row>
    <row r="3" spans="1:19" ht="27.75" customHeight="1">
      <c r="A3" s="539"/>
      <c r="B3" s="539"/>
      <c r="C3" s="176" t="s">
        <v>78</v>
      </c>
      <c r="D3" s="176"/>
      <c r="E3" s="176" t="s">
        <v>79</v>
      </c>
      <c r="F3" s="286" t="s">
        <v>116</v>
      </c>
      <c r="G3" s="287" t="s">
        <v>82</v>
      </c>
      <c r="H3" s="376"/>
      <c r="I3" s="288" t="s">
        <v>117</v>
      </c>
      <c r="J3" s="315" t="s">
        <v>112</v>
      </c>
      <c r="K3" s="289" t="s">
        <v>114</v>
      </c>
      <c r="L3" s="290" t="s">
        <v>118</v>
      </c>
      <c r="M3" s="177" t="s">
        <v>83</v>
      </c>
      <c r="N3" s="176" t="s">
        <v>5</v>
      </c>
    </row>
    <row r="4" spans="1:19" s="150" customFormat="1" ht="24" customHeight="1">
      <c r="A4" s="361" t="s">
        <v>0</v>
      </c>
      <c r="B4" s="146">
        <f>JL!B10</f>
        <v>44928</v>
      </c>
      <c r="C4" s="203"/>
      <c r="D4" s="151"/>
      <c r="E4" s="166"/>
      <c r="F4" s="152"/>
      <c r="G4" s="208"/>
      <c r="H4" s="377"/>
      <c r="I4" s="153"/>
      <c r="J4" s="316"/>
      <c r="K4" s="153"/>
      <c r="L4" s="249"/>
      <c r="M4" s="171"/>
      <c r="N4" s="154"/>
    </row>
    <row r="5" spans="1:19" ht="20.100000000000001" customHeight="1">
      <c r="A5" s="362"/>
      <c r="B5" s="124" t="str">
        <f>JL!C12</f>
        <v>Slepičí vývar s rýží a hráškem</v>
      </c>
      <c r="C5" s="125" t="s">
        <v>50</v>
      </c>
      <c r="D5" s="125"/>
      <c r="E5" s="89"/>
      <c r="F5" s="126"/>
      <c r="G5" s="211"/>
      <c r="H5" s="378"/>
      <c r="I5" s="343"/>
      <c r="J5" s="317"/>
      <c r="K5" s="344"/>
      <c r="L5" s="250"/>
      <c r="M5" s="174"/>
      <c r="N5" s="63">
        <f t="shared" ref="N5:N12" si="0">SUM(C5:M5)</f>
        <v>0</v>
      </c>
    </row>
    <row r="6" spans="1:19" ht="20.100000000000001" customHeight="1">
      <c r="A6" s="362"/>
      <c r="B6" s="124" t="str">
        <f>JL!C15</f>
        <v>Zeleninový krém</v>
      </c>
      <c r="C6" s="125" t="s">
        <v>50</v>
      </c>
      <c r="D6" s="125"/>
      <c r="E6" s="90"/>
      <c r="F6" s="127"/>
      <c r="G6" s="212"/>
      <c r="H6" s="378"/>
      <c r="I6" s="343"/>
      <c r="J6" s="317"/>
      <c r="K6" s="344"/>
      <c r="L6" s="250"/>
      <c r="M6" s="174"/>
      <c r="N6" s="63">
        <f t="shared" si="0"/>
        <v>0</v>
      </c>
    </row>
    <row r="7" spans="1:19" ht="19.5" customHeight="1">
      <c r="A7" s="374" t="s">
        <v>276</v>
      </c>
      <c r="B7" s="128" t="str">
        <f>JL!C19</f>
        <v>Pečená krkovička na majoránce se slaninou a cibulí, vařené brambory</v>
      </c>
      <c r="C7" s="125" t="s">
        <v>50</v>
      </c>
      <c r="D7" s="125"/>
      <c r="E7" s="90"/>
      <c r="F7" s="345"/>
      <c r="G7" s="387"/>
      <c r="H7" s="379" t="s">
        <v>275</v>
      </c>
      <c r="I7" s="359"/>
      <c r="J7" s="317" t="s">
        <v>276</v>
      </c>
      <c r="K7" s="348"/>
      <c r="L7" s="250"/>
      <c r="M7" s="349"/>
      <c r="N7" s="63">
        <f t="shared" si="0"/>
        <v>0</v>
      </c>
    </row>
    <row r="8" spans="1:19" ht="20.100000000000001" customHeight="1">
      <c r="A8" s="362"/>
      <c r="B8" s="124" t="str">
        <f>JL!C23</f>
        <v>Drůbeží játra v pikantní omáčce s rajčaty a paprikami, dušená rýže (játra, cibule, zelenina, chilli, česnek, protlak, mouka, sůl, pepř)</v>
      </c>
      <c r="C8" s="125" t="s">
        <v>50</v>
      </c>
      <c r="D8" s="125"/>
      <c r="E8" s="90"/>
      <c r="F8" s="312"/>
      <c r="G8" s="206"/>
      <c r="H8" s="379"/>
      <c r="I8" s="346"/>
      <c r="J8" s="317"/>
      <c r="K8" s="348"/>
      <c r="L8" s="250"/>
      <c r="M8" s="349"/>
      <c r="N8" s="63">
        <f t="shared" si="0"/>
        <v>0</v>
      </c>
    </row>
    <row r="9" spans="1:19" ht="23.25" hidden="1" customHeight="1">
      <c r="A9" s="362"/>
      <c r="B9" s="124" t="e">
        <f>JL!#REF!</f>
        <v>#REF!</v>
      </c>
      <c r="C9" s="125"/>
      <c r="D9" s="125"/>
      <c r="E9" s="90"/>
      <c r="F9" s="312"/>
      <c r="G9" s="206"/>
      <c r="H9" s="379"/>
      <c r="I9" s="346"/>
      <c r="J9" s="317"/>
      <c r="K9" s="348"/>
      <c r="L9" s="250"/>
      <c r="M9" s="349"/>
      <c r="N9" s="63">
        <f t="shared" si="0"/>
        <v>0</v>
      </c>
    </row>
    <row r="10" spans="1:19" ht="20.100000000000001" customHeight="1">
      <c r="A10" s="364"/>
      <c r="B10" s="124" t="str">
        <f>JL!C27</f>
        <v>Špecle se sýrem - Käsespätzle (bramborové těstoviny "špecle", smažená cibulka, sůl, směs strouhaných sůrů, pažitka)</v>
      </c>
      <c r="C10" s="125" t="s">
        <v>50</v>
      </c>
      <c r="D10" s="125"/>
      <c r="E10" s="129"/>
      <c r="F10" s="350"/>
      <c r="G10" s="325"/>
      <c r="H10" s="379"/>
      <c r="I10" s="346"/>
      <c r="J10" s="317"/>
      <c r="K10" s="348"/>
      <c r="L10" s="250"/>
      <c r="M10" s="351"/>
      <c r="N10" s="63">
        <f t="shared" si="0"/>
        <v>0</v>
      </c>
    </row>
    <row r="11" spans="1:19" ht="23.25" hidden="1" customHeight="1">
      <c r="A11" s="362"/>
      <c r="B11" s="124" t="e">
        <f>JL!#REF!</f>
        <v>#REF!</v>
      </c>
      <c r="C11" s="125"/>
      <c r="D11" s="125"/>
      <c r="E11" s="129"/>
      <c r="F11" s="352"/>
      <c r="G11" s="325"/>
      <c r="H11" s="379"/>
      <c r="I11" s="346"/>
      <c r="J11" s="317"/>
      <c r="K11" s="348"/>
      <c r="L11" s="250"/>
      <c r="M11" s="351"/>
      <c r="N11" s="63">
        <f t="shared" si="0"/>
        <v>0</v>
      </c>
    </row>
    <row r="12" spans="1:19" ht="20.100000000000001" customHeight="1" thickBot="1">
      <c r="A12" s="364"/>
      <c r="B12" s="130" t="str">
        <f>JL!C32</f>
        <v>Kuřecí steak s anglickou slaninou a sýrem,šťouchané brambory s pažitkou (prsa kuř, angl. slanina, sýr, mouka)</v>
      </c>
      <c r="C12" s="204" t="s">
        <v>50</v>
      </c>
      <c r="D12" s="131"/>
      <c r="E12" s="129"/>
      <c r="F12" s="350"/>
      <c r="G12" s="325"/>
      <c r="H12" s="380"/>
      <c r="I12" s="353"/>
      <c r="J12" s="354"/>
      <c r="K12" s="355"/>
      <c r="L12" s="356"/>
      <c r="M12" s="351"/>
      <c r="N12" s="357">
        <f t="shared" si="0"/>
        <v>0</v>
      </c>
    </row>
    <row r="13" spans="1:19" s="157" customFormat="1" ht="20.100000000000001" customHeight="1" thickBot="1">
      <c r="A13" s="132"/>
      <c r="B13" s="202"/>
      <c r="C13" s="178"/>
      <c r="D13" s="155"/>
      <c r="E13" s="133"/>
      <c r="F13" s="156"/>
      <c r="G13" s="209"/>
      <c r="H13" s="381"/>
      <c r="I13" s="239"/>
      <c r="J13" s="318"/>
      <c r="K13" s="242"/>
      <c r="L13" s="251"/>
      <c r="M13" s="134"/>
      <c r="N13" s="135"/>
    </row>
    <row r="14" spans="1:19" ht="19.5" customHeight="1" thickBot="1">
      <c r="A14" s="365"/>
      <c r="B14" s="136"/>
      <c r="C14" s="205">
        <f>SUM(C7:C12)</f>
        <v>0</v>
      </c>
      <c r="D14" s="165"/>
      <c r="E14" s="167">
        <f>E12+E10+E9+E8+E7+E13</f>
        <v>0</v>
      </c>
      <c r="F14" s="326">
        <f>SUM(F7:F13)</f>
        <v>0</v>
      </c>
      <c r="G14" s="326">
        <f>SUM(G7:G13)</f>
        <v>0</v>
      </c>
      <c r="H14" s="382"/>
      <c r="I14" s="326">
        <f>SUM(I7:I13)</f>
        <v>0</v>
      </c>
      <c r="J14" s="358">
        <f>SUM(J7:J13)</f>
        <v>0</v>
      </c>
      <c r="K14" s="326">
        <f>SUM(K7:K13)</f>
        <v>0</v>
      </c>
      <c r="L14" s="326">
        <f>SUM(L7:L13)</f>
        <v>0</v>
      </c>
      <c r="M14" s="175">
        <f>M7+M8+M9+M10+M11+M12+M13</f>
        <v>0</v>
      </c>
      <c r="N14" s="187">
        <f>N12+N10+N8+N7+N13</f>
        <v>0</v>
      </c>
    </row>
    <row r="15" spans="1:19" s="150" customFormat="1" ht="23.25" customHeight="1">
      <c r="A15" s="361" t="s">
        <v>1</v>
      </c>
      <c r="B15" s="146">
        <f>SUM(B4+1)</f>
        <v>44929</v>
      </c>
      <c r="C15" s="179" t="s">
        <v>50</v>
      </c>
      <c r="D15" s="147"/>
      <c r="E15" s="168"/>
      <c r="F15" s="148"/>
      <c r="G15" s="207"/>
      <c r="H15" s="383"/>
      <c r="I15" s="359"/>
      <c r="J15" s="319"/>
      <c r="K15" s="360"/>
      <c r="L15" s="253"/>
      <c r="M15" s="172"/>
      <c r="N15" s="149"/>
    </row>
    <row r="16" spans="1:19" ht="20.100000000000001" customHeight="1">
      <c r="A16" s="362"/>
      <c r="B16" s="124" t="str">
        <f>REPT(JL!F12,1)</f>
        <v>Hovězí vývar s masem a vlasovými nudlemi</v>
      </c>
      <c r="C16" s="125" t="s">
        <v>50</v>
      </c>
      <c r="D16" s="125"/>
      <c r="E16" s="89"/>
      <c r="F16" s="126"/>
      <c r="G16" s="211"/>
      <c r="H16" s="379"/>
      <c r="I16" s="343"/>
      <c r="J16" s="317"/>
      <c r="K16" s="344"/>
      <c r="L16" s="250"/>
      <c r="M16" s="174"/>
      <c r="N16" s="63">
        <f t="shared" ref="N16:N23" si="1">SUM(C16:M16)</f>
        <v>0</v>
      </c>
    </row>
    <row r="17" spans="1:14" ht="20.100000000000001" customHeight="1">
      <c r="A17" s="362"/>
      <c r="B17" s="124" t="str">
        <f>REPT(JL!F15,1)</f>
        <v>Gulášová polévka</v>
      </c>
      <c r="C17" s="125" t="s">
        <v>50</v>
      </c>
      <c r="D17" s="125"/>
      <c r="E17" s="90"/>
      <c r="F17" s="127"/>
      <c r="G17" s="212"/>
      <c r="H17" s="379"/>
      <c r="I17" s="343"/>
      <c r="J17" s="317"/>
      <c r="K17" s="344"/>
      <c r="L17" s="250"/>
      <c r="M17" s="174"/>
      <c r="N17" s="63">
        <f t="shared" si="1"/>
        <v>0</v>
      </c>
    </row>
    <row r="18" spans="1:14" ht="20.100000000000001" customHeight="1">
      <c r="A18" s="373" t="s">
        <v>281</v>
      </c>
      <c r="B18" s="128" t="str">
        <f>JL!F19</f>
        <v>Vepřová plec dušená se zeleninou, houskové knedlíky (vepřové maso, kořenová zelenina, okurky, slanina, cibule, mouka, sůl, pepř, kmín, cukr, smetana, mléko)</v>
      </c>
      <c r="C18" s="125" t="s">
        <v>50</v>
      </c>
      <c r="D18" s="125"/>
      <c r="E18" s="90"/>
      <c r="F18" s="345"/>
      <c r="G18" s="206"/>
      <c r="H18" s="379"/>
      <c r="I18" s="359"/>
      <c r="J18" s="347" t="s">
        <v>279</v>
      </c>
      <c r="K18" s="348"/>
      <c r="L18" s="250"/>
      <c r="M18" s="349"/>
      <c r="N18" s="63">
        <f t="shared" si="1"/>
        <v>0</v>
      </c>
    </row>
    <row r="19" spans="1:14" ht="20.100000000000001" customHeight="1">
      <c r="A19" s="362"/>
      <c r="B19" s="238" t="str">
        <f>REPT(JL!F23,1)</f>
        <v>Smažený mletý jihočeský řízek se sýrem,  šťouchané brambory s cibulkou (mleté maso, cibule, vejce, slanina, strouhanka, mouka, sůl, česnek, pepř, brambory)</v>
      </c>
      <c r="C19" s="125" t="s">
        <v>50</v>
      </c>
      <c r="D19" s="125"/>
      <c r="E19" s="90"/>
      <c r="F19" s="312"/>
      <c r="G19" s="206"/>
      <c r="H19" s="379"/>
      <c r="I19" s="346"/>
      <c r="J19" s="317"/>
      <c r="K19" s="348"/>
      <c r="L19" s="250"/>
      <c r="M19" s="349"/>
      <c r="N19" s="63">
        <f t="shared" si="1"/>
        <v>0</v>
      </c>
    </row>
    <row r="20" spans="1:14" ht="23.25" hidden="1" customHeight="1">
      <c r="A20" s="362"/>
      <c r="B20" s="124" t="e">
        <f>REPT(JL!#REF!,1)</f>
        <v>#REF!</v>
      </c>
      <c r="C20" s="125"/>
      <c r="D20" s="125"/>
      <c r="E20" s="90"/>
      <c r="F20" s="312"/>
      <c r="G20" s="206"/>
      <c r="H20" s="379"/>
      <c r="I20" s="346"/>
      <c r="J20" s="317"/>
      <c r="K20" s="348"/>
      <c r="L20" s="250"/>
      <c r="M20" s="349"/>
      <c r="N20" s="63">
        <f t="shared" si="1"/>
        <v>0</v>
      </c>
    </row>
    <row r="21" spans="1:14" ht="20.100000000000001" customHeight="1">
      <c r="A21" s="364"/>
      <c r="B21" s="124" t="str">
        <f>JL!F27</f>
        <v>Thajské zelené karí s kokosovým mlékem, jasmínová rýže (brambory, kokosové mléko, kari pasta, cibule, feferonky, mrkev, zelenina, česnek, cukr, koriandr)</v>
      </c>
      <c r="C21" s="125" t="s">
        <v>50</v>
      </c>
      <c r="D21" s="125"/>
      <c r="E21" s="129"/>
      <c r="F21" s="350"/>
      <c r="G21" s="325"/>
      <c r="H21" s="379"/>
      <c r="I21" s="346"/>
      <c r="J21" s="317" t="s">
        <v>280</v>
      </c>
      <c r="K21" s="348"/>
      <c r="L21" s="250"/>
      <c r="M21" s="351"/>
      <c r="N21" s="63">
        <f t="shared" si="1"/>
        <v>0</v>
      </c>
    </row>
    <row r="22" spans="1:14" ht="23.25" hidden="1" customHeight="1">
      <c r="A22" s="362"/>
      <c r="B22" s="124" t="e">
        <f>REPT(JL!#REF!,1)</f>
        <v>#REF!</v>
      </c>
      <c r="C22" s="125"/>
      <c r="D22" s="125"/>
      <c r="E22" s="129"/>
      <c r="F22" s="352"/>
      <c r="G22" s="325"/>
      <c r="H22" s="379"/>
      <c r="I22" s="346"/>
      <c r="J22" s="317"/>
      <c r="K22" s="348"/>
      <c r="L22" s="250"/>
      <c r="M22" s="351"/>
      <c r="N22" s="63">
        <f t="shared" si="1"/>
        <v>0</v>
      </c>
    </row>
    <row r="23" spans="1:14" ht="20.100000000000001" customHeight="1" thickBot="1">
      <c r="A23" s="364"/>
      <c r="B23" s="128" t="str">
        <f>JL!F32</f>
        <v>Vídeňská hovězí roštěná, americké brambory (hovězí rostěná, mouka, pepř, sůl, cibule)</v>
      </c>
      <c r="C23" s="204" t="s">
        <v>50</v>
      </c>
      <c r="D23" s="131"/>
      <c r="E23" s="129"/>
      <c r="F23" s="350"/>
      <c r="G23" s="325"/>
      <c r="H23" s="380"/>
      <c r="I23" s="353"/>
      <c r="J23" s="354"/>
      <c r="K23" s="355"/>
      <c r="L23" s="356"/>
      <c r="M23" s="351"/>
      <c r="N23" s="357">
        <f t="shared" si="1"/>
        <v>0</v>
      </c>
    </row>
    <row r="24" spans="1:14" s="157" customFormat="1" ht="20.100000000000001" customHeight="1" thickBot="1">
      <c r="A24" s="132"/>
      <c r="B24" s="202"/>
      <c r="C24" s="178"/>
      <c r="D24" s="155"/>
      <c r="E24" s="133"/>
      <c r="F24" s="156"/>
      <c r="G24" s="209"/>
      <c r="H24" s="381"/>
      <c r="I24" s="239"/>
      <c r="J24" s="318"/>
      <c r="K24" s="242"/>
      <c r="L24" s="251"/>
      <c r="M24" s="134"/>
      <c r="N24" s="135"/>
    </row>
    <row r="25" spans="1:14" ht="20.25" customHeight="1" thickBot="1">
      <c r="A25" s="365"/>
      <c r="B25" s="137"/>
      <c r="C25" s="205">
        <f>SUM(C18:C23)</f>
        <v>0</v>
      </c>
      <c r="D25" s="165"/>
      <c r="E25" s="167">
        <f>E23+E21+E20+E19+E18+E24</f>
        <v>0</v>
      </c>
      <c r="F25" s="326">
        <f>SUM(F18:F24)</f>
        <v>0</v>
      </c>
      <c r="G25" s="326">
        <f>SUM(G18:G23)</f>
        <v>0</v>
      </c>
      <c r="H25" s="382"/>
      <c r="I25" s="240">
        <f>I23+I21+I20+I19+I18</f>
        <v>0</v>
      </c>
      <c r="J25" s="320"/>
      <c r="K25" s="243">
        <f>K23+K21+K20+K19+K18</f>
        <v>0</v>
      </c>
      <c r="L25" s="252"/>
      <c r="M25" s="175">
        <f>M18+M19+M20+M21+M22+M23</f>
        <v>0</v>
      </c>
      <c r="N25" s="187">
        <f>N23+N21+N19+N18</f>
        <v>0</v>
      </c>
    </row>
    <row r="26" spans="1:14" s="150" customFormat="1" ht="24.75" customHeight="1">
      <c r="A26" s="361" t="s">
        <v>2</v>
      </c>
      <c r="B26" s="146">
        <f>SUM(B15+1)</f>
        <v>44930</v>
      </c>
      <c r="C26" s="179"/>
      <c r="D26" s="147"/>
      <c r="E26" s="168"/>
      <c r="F26" s="148"/>
      <c r="G26" s="207"/>
      <c r="H26" s="383"/>
      <c r="I26" s="359"/>
      <c r="J26" s="319"/>
      <c r="K26" s="360"/>
      <c r="L26" s="253"/>
      <c r="M26" s="172"/>
      <c r="N26" s="149"/>
    </row>
    <row r="27" spans="1:14" ht="19.5" customHeight="1">
      <c r="A27" s="362"/>
      <c r="B27" s="124" t="str">
        <f>REPT(JL!I12,1)</f>
        <v>Slovenská kroupová se zeleninou</v>
      </c>
      <c r="C27" s="125" t="s">
        <v>50</v>
      </c>
      <c r="D27" s="125"/>
      <c r="E27" s="89"/>
      <c r="F27" s="126"/>
      <c r="G27" s="211"/>
      <c r="H27" s="379"/>
      <c r="I27" s="343"/>
      <c r="J27" s="317"/>
      <c r="K27" s="344"/>
      <c r="L27" s="250"/>
      <c r="M27" s="174"/>
      <c r="N27" s="63">
        <f t="shared" ref="N27:N33" si="2">SUM(C27:M27)</f>
        <v>0</v>
      </c>
    </row>
    <row r="28" spans="1:14" ht="20.100000000000001" customHeight="1">
      <c r="A28" s="362"/>
      <c r="B28" s="124" t="str">
        <f>REPT(JL!I15,1)</f>
        <v>Rychtářská s ovesnými vločkami</v>
      </c>
      <c r="C28" s="125" t="s">
        <v>50</v>
      </c>
      <c r="D28" s="125"/>
      <c r="E28" s="90"/>
      <c r="F28" s="127"/>
      <c r="G28" s="212"/>
      <c r="H28" s="379"/>
      <c r="I28" s="343"/>
      <c r="J28" s="317"/>
      <c r="K28" s="344"/>
      <c r="L28" s="250"/>
      <c r="M28" s="174"/>
      <c r="N28" s="63">
        <f t="shared" si="2"/>
        <v>0</v>
      </c>
    </row>
    <row r="29" spans="1:14" ht="20.100000000000001" customHeight="1">
      <c r="A29" s="363"/>
      <c r="B29" s="128" t="str">
        <f>REPT(JL!I19,1)</f>
        <v>Hronovská vepřová kýta na zázvoru, bramborová kaše (vepřové maso, cibule, zázvor, slanina, mouka, sůl, pepř, citron)</v>
      </c>
      <c r="C29" s="125" t="s">
        <v>50</v>
      </c>
      <c r="D29" s="125"/>
      <c r="E29" s="90"/>
      <c r="F29" s="345"/>
      <c r="G29" s="206"/>
      <c r="H29" s="379"/>
      <c r="I29" s="346"/>
      <c r="J29" s="347"/>
      <c r="K29" s="348"/>
      <c r="L29" s="250"/>
      <c r="M29" s="349"/>
      <c r="N29" s="63">
        <f t="shared" si="2"/>
        <v>0</v>
      </c>
    </row>
    <row r="30" spans="1:14" ht="20.100000000000001" customHeight="1">
      <c r="A30" s="362"/>
      <c r="B30" s="124" t="str">
        <f>REPT(JL!I23,1)</f>
        <v>Chalupářský hovězí guláš, houskové knedlíky (hovězí maso, slanina, cibule, žampiony, kapie, mouka, česnek, sůl, paprika mletá, feferonky)</v>
      </c>
      <c r="C30" s="125" t="s">
        <v>50</v>
      </c>
      <c r="D30" s="125"/>
      <c r="E30" s="90"/>
      <c r="F30" s="312"/>
      <c r="G30" s="206"/>
      <c r="H30" s="379"/>
      <c r="I30" s="346"/>
      <c r="J30" s="317"/>
      <c r="K30" s="348"/>
      <c r="L30" s="250"/>
      <c r="M30" s="349"/>
      <c r="N30" s="63">
        <f t="shared" si="2"/>
        <v>0</v>
      </c>
    </row>
    <row r="31" spans="1:14" ht="23.25" hidden="1" customHeight="1">
      <c r="A31" s="362"/>
      <c r="B31" s="128" t="e">
        <f>REPT(JL!#REF!,1)</f>
        <v>#REF!</v>
      </c>
      <c r="C31" s="125"/>
      <c r="D31" s="125"/>
      <c r="E31" s="90"/>
      <c r="F31" s="312"/>
      <c r="G31" s="206"/>
      <c r="H31" s="379"/>
      <c r="I31" s="346"/>
      <c r="J31" s="317"/>
      <c r="K31" s="348"/>
      <c r="L31" s="250"/>
      <c r="M31" s="349"/>
      <c r="N31" s="63">
        <f t="shared" si="2"/>
        <v>0</v>
      </c>
    </row>
    <row r="32" spans="1:14" ht="20.100000000000001" customHeight="1">
      <c r="A32" s="364"/>
      <c r="B32" s="124" t="str">
        <f>JL!I27</f>
        <v>Gratinované brambory s cuketou, červenou cibulí, rajčaty a sýrem na způsob Mousaky</v>
      </c>
      <c r="C32" s="125" t="s">
        <v>50</v>
      </c>
      <c r="D32" s="125"/>
      <c r="E32" s="129"/>
      <c r="F32" s="350"/>
      <c r="G32" s="325"/>
      <c r="H32" s="379"/>
      <c r="I32" s="346"/>
      <c r="J32" s="317"/>
      <c r="K32" s="348"/>
      <c r="L32" s="250"/>
      <c r="M32" s="351"/>
      <c r="N32" s="63">
        <f t="shared" si="2"/>
        <v>0</v>
      </c>
    </row>
    <row r="33" spans="1:14" ht="23.25" hidden="1" customHeight="1">
      <c r="A33" s="362"/>
      <c r="B33" s="124" t="e">
        <f>REPT(JL!#REF!,1)</f>
        <v>#REF!</v>
      </c>
      <c r="C33" s="125"/>
      <c r="D33" s="125"/>
      <c r="E33" s="129"/>
      <c r="F33" s="352"/>
      <c r="G33" s="325"/>
      <c r="H33" s="379"/>
      <c r="I33" s="346"/>
      <c r="J33" s="317"/>
      <c r="K33" s="348"/>
      <c r="L33" s="250"/>
      <c r="M33" s="351"/>
      <c r="N33" s="63">
        <f t="shared" si="2"/>
        <v>0</v>
      </c>
    </row>
    <row r="34" spans="1:14" ht="20.100000000000001" customHeight="1" thickBot="1">
      <c r="A34" s="364"/>
      <c r="B34" s="238" t="str">
        <f>JL!I32</f>
        <v>Treska tmavá pečená na bazalce s máslem, šťouchané brambory s jarní cibulkou, citron</v>
      </c>
      <c r="C34" s="204" t="s">
        <v>50</v>
      </c>
      <c r="D34" s="131"/>
      <c r="E34" s="129"/>
      <c r="F34" s="350"/>
      <c r="G34" s="325"/>
      <c r="H34" s="380"/>
      <c r="I34" s="353"/>
      <c r="J34" s="354"/>
      <c r="K34" s="355"/>
      <c r="L34" s="356"/>
      <c r="M34" s="351"/>
      <c r="N34" s="357">
        <f t="shared" ref="N34" si="3">SUM(C34:M34)</f>
        <v>0</v>
      </c>
    </row>
    <row r="35" spans="1:14" s="157" customFormat="1" ht="20.100000000000001" customHeight="1" thickBot="1">
      <c r="A35" s="132"/>
      <c r="B35" s="202"/>
      <c r="C35" s="178"/>
      <c r="D35" s="155"/>
      <c r="E35" s="133"/>
      <c r="F35" s="156"/>
      <c r="G35" s="209"/>
      <c r="H35" s="381"/>
      <c r="I35" s="239"/>
      <c r="J35" s="318"/>
      <c r="K35" s="242"/>
      <c r="L35" s="251"/>
      <c r="M35" s="134"/>
      <c r="N35" s="135"/>
    </row>
    <row r="36" spans="1:14" ht="20.25" customHeight="1" thickBot="1">
      <c r="A36" s="365"/>
      <c r="B36" s="136"/>
      <c r="C36" s="205">
        <f>SUM(C29:C34)</f>
        <v>0</v>
      </c>
      <c r="D36" s="165"/>
      <c r="E36" s="167">
        <f>E34+E32+E31+E30+E29+E35</f>
        <v>0</v>
      </c>
      <c r="F36" s="326">
        <f>SUM(F29:F35)</f>
        <v>0</v>
      </c>
      <c r="G36" s="326">
        <f>SUM(G29:G34)</f>
        <v>0</v>
      </c>
      <c r="H36" s="382"/>
      <c r="I36" s="240">
        <f>I34+I32+I31+I30+I29</f>
        <v>0</v>
      </c>
      <c r="J36" s="320"/>
      <c r="K36" s="243">
        <f>K34+K32+K31+K30+K29</f>
        <v>0</v>
      </c>
      <c r="L36" s="252"/>
      <c r="M36" s="175">
        <f>M29+M30+M31+M32+M33+M34</f>
        <v>0</v>
      </c>
      <c r="N36" s="187">
        <f>N34+N32+N30+N29</f>
        <v>0</v>
      </c>
    </row>
    <row r="37" spans="1:14" s="150" customFormat="1" ht="23.25" customHeight="1">
      <c r="A37" s="361" t="s">
        <v>3</v>
      </c>
      <c r="B37" s="146">
        <f>SUM(B26+1)</f>
        <v>44931</v>
      </c>
      <c r="C37" s="179"/>
      <c r="D37" s="147"/>
      <c r="E37" s="168"/>
      <c r="F37" s="148"/>
      <c r="G37" s="207"/>
      <c r="H37" s="383"/>
      <c r="I37" s="359"/>
      <c r="J37" s="319"/>
      <c r="K37" s="360"/>
      <c r="L37" s="253"/>
      <c r="M37" s="172"/>
      <c r="N37" s="149"/>
    </row>
    <row r="38" spans="1:14" ht="20.100000000000001" customHeight="1">
      <c r="A38" s="362"/>
      <c r="B38" s="124" t="str">
        <f>REPT(JL!L12,1)</f>
        <v>Hovězí vývar s fritátovými nudlemi a zeleninou</v>
      </c>
      <c r="C38" s="125" t="s">
        <v>50</v>
      </c>
      <c r="D38" s="125"/>
      <c r="E38" s="89"/>
      <c r="F38" s="126"/>
      <c r="G38" s="211"/>
      <c r="H38" s="379"/>
      <c r="I38" s="343"/>
      <c r="J38" s="317"/>
      <c r="K38" s="344"/>
      <c r="L38" s="250"/>
      <c r="M38" s="174"/>
      <c r="N38" s="63">
        <f t="shared" ref="N38:N45" si="4">SUM(C38:M38)</f>
        <v>0</v>
      </c>
    </row>
    <row r="39" spans="1:14" ht="20.100000000000001" customHeight="1">
      <c r="A39" s="362"/>
      <c r="B39" s="124" t="str">
        <f>REPT(JL!L15,1)</f>
        <v>Horácká fazolová s paprikou</v>
      </c>
      <c r="C39" s="125" t="s">
        <v>50</v>
      </c>
      <c r="D39" s="125"/>
      <c r="E39" s="90"/>
      <c r="F39" s="127"/>
      <c r="G39" s="212"/>
      <c r="H39" s="379"/>
      <c r="I39" s="343"/>
      <c r="J39" s="317"/>
      <c r="K39" s="344"/>
      <c r="L39" s="250"/>
      <c r="M39" s="174"/>
      <c r="N39" s="63">
        <f t="shared" si="4"/>
        <v>0</v>
      </c>
    </row>
    <row r="40" spans="1:14" ht="20.100000000000001" customHeight="1">
      <c r="A40" s="363"/>
      <c r="B40" s="124" t="str">
        <f>REPT(JL!L19,1)</f>
        <v>Burgundská hovězí pečeně na červeném víně, houskové knedlíky (hovězí, mouka, cukr, ocet, protlak, sůl, pepř, slanina, víno)</v>
      </c>
      <c r="C40" s="125" t="s">
        <v>50</v>
      </c>
      <c r="D40" s="125"/>
      <c r="E40" s="90"/>
      <c r="F40" s="345"/>
      <c r="G40" s="387"/>
      <c r="H40" s="379" t="s">
        <v>277</v>
      </c>
      <c r="I40" s="346"/>
      <c r="J40" s="347"/>
      <c r="K40" s="348"/>
      <c r="L40" s="250"/>
      <c r="M40" s="349"/>
      <c r="N40" s="63">
        <f t="shared" si="4"/>
        <v>0</v>
      </c>
    </row>
    <row r="41" spans="1:14" ht="20.100000000000001" customHeight="1">
      <c r="A41" s="362"/>
      <c r="B41" s="124" t="str">
        <f>REPT(JL!L23,1)</f>
        <v>Zapečené těstoviny s kuřecím masem a pórkem (kuřecí maso sekané, těstoviny, cibule,sůl, pepř, vejce, smetana, pórek, máslo, sýr)</v>
      </c>
      <c r="C41" s="125" t="s">
        <v>50</v>
      </c>
      <c r="D41" s="125"/>
      <c r="E41" s="90"/>
      <c r="F41" s="312"/>
      <c r="G41" s="206"/>
      <c r="H41" s="379"/>
      <c r="I41" s="346"/>
      <c r="J41" s="317"/>
      <c r="K41" s="348"/>
      <c r="L41" s="250"/>
      <c r="M41" s="349"/>
      <c r="N41" s="63">
        <f t="shared" si="4"/>
        <v>0</v>
      </c>
    </row>
    <row r="42" spans="1:14" ht="23.25" hidden="1" customHeight="1">
      <c r="A42" s="362"/>
      <c r="B42" s="124" t="e">
        <f>REPT(JL!#REF!,1)</f>
        <v>#REF!</v>
      </c>
      <c r="C42" s="125"/>
      <c r="D42" s="125"/>
      <c r="E42" s="90"/>
      <c r="F42" s="312"/>
      <c r="G42" s="206"/>
      <c r="H42" s="379"/>
      <c r="I42" s="346"/>
      <c r="J42" s="317"/>
      <c r="K42" s="348"/>
      <c r="L42" s="250"/>
      <c r="M42" s="349"/>
      <c r="N42" s="63">
        <f t="shared" si="4"/>
        <v>0</v>
      </c>
    </row>
    <row r="43" spans="1:14" ht="20.100000000000001" customHeight="1">
      <c r="A43" s="364"/>
      <c r="B43" s="124" t="str">
        <f>JL!L27</f>
        <v>Bramborové šišky s mákem, přepuštěné máslo, mléko (brambory, mouka, vejce, máslo, mák, cukr, voda)</v>
      </c>
      <c r="C43" s="125" t="s">
        <v>50</v>
      </c>
      <c r="D43" s="125"/>
      <c r="E43" s="129"/>
      <c r="F43" s="350"/>
      <c r="G43" s="325"/>
      <c r="H43" s="379"/>
      <c r="I43" s="346"/>
      <c r="J43" s="317"/>
      <c r="K43" s="348"/>
      <c r="L43" s="250"/>
      <c r="M43" s="351"/>
      <c r="N43" s="63">
        <f t="shared" si="4"/>
        <v>0</v>
      </c>
    </row>
    <row r="44" spans="1:14" ht="23.25" hidden="1" customHeight="1">
      <c r="A44" s="362"/>
      <c r="B44" s="124" t="e">
        <f>REPT(JL!#REF!,1)</f>
        <v>#REF!</v>
      </c>
      <c r="C44" s="125"/>
      <c r="D44" s="125"/>
      <c r="E44" s="129"/>
      <c r="F44" s="352"/>
      <c r="G44" s="325"/>
      <c r="H44" s="379"/>
      <c r="I44" s="346"/>
      <c r="J44" s="317"/>
      <c r="K44" s="348"/>
      <c r="L44" s="250"/>
      <c r="M44" s="351"/>
      <c r="N44" s="63">
        <f t="shared" si="4"/>
        <v>0</v>
      </c>
    </row>
    <row r="45" spans="1:14" ht="20.100000000000001" customHeight="1" thickBot="1">
      <c r="A45" s="364"/>
      <c r="B45" s="128" t="str">
        <f>REPT(JL!L32,1)</f>
        <v>Vepřový plátek na houbách, smažené krokety (vepřové maso, mouka, houby, máslo, sůl, pepř, kmín)</v>
      </c>
      <c r="C45" s="204" t="s">
        <v>50</v>
      </c>
      <c r="D45" s="131"/>
      <c r="E45" s="129"/>
      <c r="F45" s="350"/>
      <c r="G45" s="325"/>
      <c r="H45" s="380"/>
      <c r="I45" s="353"/>
      <c r="J45" s="354"/>
      <c r="K45" s="355"/>
      <c r="L45" s="356"/>
      <c r="M45" s="351"/>
      <c r="N45" s="357">
        <f t="shared" si="4"/>
        <v>0</v>
      </c>
    </row>
    <row r="46" spans="1:14" s="157" customFormat="1" ht="20.100000000000001" customHeight="1" thickBot="1">
      <c r="A46" s="132"/>
      <c r="B46" s="202"/>
      <c r="C46" s="178"/>
      <c r="D46" s="155"/>
      <c r="E46" s="133"/>
      <c r="F46" s="156"/>
      <c r="G46" s="209"/>
      <c r="H46" s="381"/>
      <c r="I46" s="239"/>
      <c r="J46" s="318"/>
      <c r="K46" s="242"/>
      <c r="L46" s="251"/>
      <c r="M46" s="134"/>
      <c r="N46" s="135"/>
    </row>
    <row r="47" spans="1:14" ht="20.25" customHeight="1" thickBot="1">
      <c r="A47" s="365"/>
      <c r="B47" s="137"/>
      <c r="C47" s="205">
        <f>SUM(C40:C45)</f>
        <v>0</v>
      </c>
      <c r="D47" s="165"/>
      <c r="E47" s="167">
        <f>E45+E43+E42+E41+E40+E46</f>
        <v>0</v>
      </c>
      <c r="F47" s="326">
        <f>SUM(F40:F46)</f>
        <v>0</v>
      </c>
      <c r="G47" s="326">
        <f>SUM(G40:G45)</f>
        <v>0</v>
      </c>
      <c r="H47" s="382"/>
      <c r="I47" s="240">
        <f>I45+I43+I42+I41+I40</f>
        <v>0</v>
      </c>
      <c r="J47" s="320"/>
      <c r="K47" s="243">
        <f>K45+K43+K42+K41+K40</f>
        <v>0</v>
      </c>
      <c r="L47" s="252"/>
      <c r="M47" s="175">
        <f>M40+M41+M42+M43+M44+M45</f>
        <v>0</v>
      </c>
      <c r="N47" s="187">
        <f>N45+N43+N41+N40</f>
        <v>0</v>
      </c>
    </row>
    <row r="48" spans="1:14" s="150" customFormat="1" ht="22.5" customHeight="1">
      <c r="A48" s="361" t="s">
        <v>4</v>
      </c>
      <c r="B48" s="146">
        <f>SUM(B37+1)</f>
        <v>44932</v>
      </c>
      <c r="C48" s="179"/>
      <c r="D48" s="147"/>
      <c r="E48" s="168"/>
      <c r="F48" s="148"/>
      <c r="G48" s="207"/>
      <c r="H48" s="383"/>
      <c r="I48" s="359"/>
      <c r="J48" s="319"/>
      <c r="K48" s="360"/>
      <c r="L48" s="253"/>
      <c r="M48" s="172"/>
      <c r="N48" s="149"/>
    </row>
    <row r="49" spans="1:15" ht="20.100000000000001" customHeight="1">
      <c r="A49" s="362"/>
      <c r="B49" s="124" t="str">
        <f>REPT(JL!O12,1)</f>
        <v>Drůbeží vývar s krupicovými noky</v>
      </c>
      <c r="C49" s="125" t="s">
        <v>50</v>
      </c>
      <c r="D49" s="125"/>
      <c r="E49" s="89"/>
      <c r="F49" s="126"/>
      <c r="G49" s="211"/>
      <c r="H49" s="379"/>
      <c r="I49" s="343"/>
      <c r="J49" s="317"/>
      <c r="K49" s="344"/>
      <c r="L49" s="250"/>
      <c r="M49" s="174"/>
      <c r="N49" s="63">
        <f t="shared" ref="N49:N56" si="5">SUM(C49:M49)</f>
        <v>0</v>
      </c>
    </row>
    <row r="50" spans="1:15" ht="20.100000000000001" customHeight="1">
      <c r="A50" s="362"/>
      <c r="B50" s="124" t="str">
        <f>REPT(JL!O15,1)</f>
        <v>Hrachová</v>
      </c>
      <c r="C50" s="125" t="s">
        <v>50</v>
      </c>
      <c r="D50" s="125"/>
      <c r="E50" s="90"/>
      <c r="F50" s="127"/>
      <c r="G50" s="212"/>
      <c r="H50" s="379"/>
      <c r="I50" s="343"/>
      <c r="J50" s="317"/>
      <c r="K50" s="344"/>
      <c r="L50" s="250"/>
      <c r="M50" s="174"/>
      <c r="N50" s="63">
        <f t="shared" si="5"/>
        <v>0</v>
      </c>
    </row>
    <row r="51" spans="1:15" ht="20.100000000000001" customHeight="1">
      <c r="A51" s="363"/>
      <c r="B51" s="313" t="str">
        <f>REPT(JL!O19,1)</f>
        <v>Vepřová plec pečená na česneku, dušený špenát, houskové knedlíky (vepřové, sádlo, cibule, mouka, česnek, pepř, sůl)</v>
      </c>
      <c r="C51" s="125" t="s">
        <v>50</v>
      </c>
      <c r="D51" s="125"/>
      <c r="E51" s="90"/>
      <c r="F51" s="345"/>
      <c r="G51" s="206"/>
      <c r="H51" s="379"/>
      <c r="I51" s="346"/>
      <c r="J51" s="347"/>
      <c r="K51" s="348"/>
      <c r="L51" s="250"/>
      <c r="M51" s="349"/>
      <c r="N51" s="63">
        <f t="shared" si="5"/>
        <v>0</v>
      </c>
    </row>
    <row r="52" spans="1:15" ht="20.100000000000001" customHeight="1">
      <c r="A52" s="362"/>
      <c r="B52" s="124" t="str">
        <f>REPT(JL!O23,1)</f>
        <v>Fazole s tomatové omáčce, opékaná klobása, okurka (fazole, protlek, česnek, cibule, sůl, chilli, přpe, mouka, paprika, klobása ostravská)</v>
      </c>
      <c r="C52" s="125" t="s">
        <v>50</v>
      </c>
      <c r="D52" s="125"/>
      <c r="E52" s="90"/>
      <c r="F52" s="312"/>
      <c r="G52" s="206"/>
      <c r="H52" s="379"/>
      <c r="I52" s="346"/>
      <c r="J52" s="317"/>
      <c r="K52" s="348"/>
      <c r="L52" s="250"/>
      <c r="M52" s="349"/>
      <c r="N52" s="63">
        <f t="shared" si="5"/>
        <v>0</v>
      </c>
    </row>
    <row r="53" spans="1:15" ht="23.25" hidden="1" customHeight="1">
      <c r="A53" s="362"/>
      <c r="B53" s="128" t="e">
        <f>REPT(JL!#REF!,1)</f>
        <v>#REF!</v>
      </c>
      <c r="C53" s="125"/>
      <c r="D53" s="125"/>
      <c r="E53" s="90"/>
      <c r="F53" s="312"/>
      <c r="G53" s="206"/>
      <c r="H53" s="379"/>
      <c r="I53" s="346"/>
      <c r="J53" s="317"/>
      <c r="K53" s="348"/>
      <c r="L53" s="250"/>
      <c r="M53" s="349"/>
      <c r="N53" s="63">
        <f t="shared" si="5"/>
        <v>0</v>
      </c>
    </row>
    <row r="54" spans="1:15" ht="20.100000000000001" customHeight="1">
      <c r="A54" s="364"/>
      <c r="B54" s="124" t="str">
        <f>JL!O27</f>
        <v>Plněné palačinky se špenátem a sýrem, vařené brambory (mouka, vejce, mléko, sůl, špenát listový, česnek, směs sýrů, olej)</v>
      </c>
      <c r="C54" s="125" t="s">
        <v>50</v>
      </c>
      <c r="D54" s="125"/>
      <c r="E54" s="129"/>
      <c r="F54" s="350"/>
      <c r="G54" s="325"/>
      <c r="H54" s="379"/>
      <c r="I54" s="346"/>
      <c r="J54" s="317"/>
      <c r="K54" s="348"/>
      <c r="L54" s="250"/>
      <c r="M54" s="351"/>
      <c r="N54" s="63">
        <f t="shared" si="5"/>
        <v>0</v>
      </c>
    </row>
    <row r="55" spans="1:15" ht="23.25" hidden="1" customHeight="1">
      <c r="A55" s="362"/>
      <c r="B55" s="124" t="e">
        <f>REPT(JL!#REF!,1)</f>
        <v>#REF!</v>
      </c>
      <c r="C55" s="125"/>
      <c r="D55" s="125"/>
      <c r="E55" s="129"/>
      <c r="F55" s="352"/>
      <c r="G55" s="325"/>
      <c r="H55" s="379"/>
      <c r="I55" s="346"/>
      <c r="J55" s="317"/>
      <c r="K55" s="348"/>
      <c r="L55" s="250"/>
      <c r="M55" s="351"/>
      <c r="N55" s="63">
        <f t="shared" si="5"/>
        <v>0</v>
      </c>
    </row>
    <row r="56" spans="1:15" ht="20.100000000000001" customHeight="1" thickBot="1">
      <c r="A56" s="364"/>
      <c r="B56" s="128" t="str">
        <f>REPT(JL!O32,1)</f>
        <v>Pašerácký kotlet se salámem a sýrem, opékané brambory (kotleta, cibule, salám, sýr, mouka, sůl)</v>
      </c>
      <c r="C56" s="204" t="s">
        <v>50</v>
      </c>
      <c r="D56" s="131"/>
      <c r="E56" s="129"/>
      <c r="F56" s="350"/>
      <c r="G56" s="325"/>
      <c r="H56" s="380"/>
      <c r="I56" s="353"/>
      <c r="J56" s="354"/>
      <c r="K56" s="355"/>
      <c r="L56" s="356"/>
      <c r="M56" s="351"/>
      <c r="N56" s="357">
        <f t="shared" si="5"/>
        <v>0</v>
      </c>
    </row>
    <row r="57" spans="1:15" s="157" customFormat="1" ht="20.100000000000001" customHeight="1" thickBot="1">
      <c r="A57" s="132"/>
      <c r="B57" s="202"/>
      <c r="C57" s="178"/>
      <c r="D57" s="155"/>
      <c r="E57" s="133"/>
      <c r="F57" s="156"/>
      <c r="G57" s="209"/>
      <c r="H57" s="381"/>
      <c r="I57" s="239"/>
      <c r="J57" s="318"/>
      <c r="K57" s="242"/>
      <c r="L57" s="251"/>
      <c r="M57" s="134"/>
      <c r="N57" s="135"/>
    </row>
    <row r="58" spans="1:15" ht="21" customHeight="1" thickBot="1">
      <c r="A58" s="3" t="s">
        <v>5</v>
      </c>
      <c r="B58" s="285"/>
      <c r="C58" s="205">
        <f>SUM(C51:C56)</f>
        <v>0</v>
      </c>
      <c r="D58" s="165"/>
      <c r="E58" s="167">
        <f>E56+E54+E53+E52+E51+E57</f>
        <v>0</v>
      </c>
      <c r="F58" s="326">
        <f>SUM(F51:F57)</f>
        <v>0</v>
      </c>
      <c r="G58" s="326">
        <f>SUM(G51:G56)</f>
        <v>0</v>
      </c>
      <c r="H58" s="382"/>
      <c r="I58" s="240">
        <f>I56+I54+I53+I52+I51+I57</f>
        <v>0</v>
      </c>
      <c r="J58" s="320"/>
      <c r="K58" s="243">
        <f>K56+K54+K53+K52+K51</f>
        <v>0</v>
      </c>
      <c r="L58" s="252"/>
      <c r="M58" s="175">
        <f>M51+M52+M53+M54+M55+M56</f>
        <v>0</v>
      </c>
      <c r="N58" s="187">
        <f>N56+N54+N52+N51+N57</f>
        <v>0</v>
      </c>
      <c r="O58" s="138"/>
    </row>
    <row r="59" spans="1:15" s="160" customFormat="1" ht="21" customHeight="1" thickBot="1">
      <c r="A59" s="158" t="s">
        <v>9</v>
      </c>
      <c r="B59" s="159"/>
      <c r="C59" s="180" t="s">
        <v>50</v>
      </c>
      <c r="D59" s="161"/>
      <c r="E59" s="169"/>
      <c r="F59" s="162"/>
      <c r="G59" s="210"/>
      <c r="H59" s="384"/>
      <c r="I59" s="241"/>
      <c r="J59" s="321"/>
      <c r="K59" s="244"/>
      <c r="L59" s="246"/>
      <c r="M59" s="163"/>
      <c r="N59" s="164"/>
    </row>
    <row r="60" spans="1:15" s="181" customFormat="1" ht="9" customHeight="1">
      <c r="A60" s="254"/>
      <c r="B60" s="182"/>
      <c r="C60" s="183">
        <f>C58+C47+C36+C25+C14</f>
        <v>0</v>
      </c>
      <c r="D60" s="183"/>
      <c r="E60" s="183">
        <f>E58+E47+E36+E25+E14</f>
        <v>0</v>
      </c>
      <c r="F60" s="183"/>
      <c r="G60" s="184">
        <f>G58+G47+G36+G25+G14</f>
        <v>0</v>
      </c>
      <c r="H60" s="385"/>
      <c r="I60" s="184">
        <f>I58+I47+I36+I25+I14</f>
        <v>0</v>
      </c>
      <c r="J60" s="322"/>
      <c r="K60" s="184">
        <f>K58+K47+K36+K25+K14</f>
        <v>0</v>
      </c>
      <c r="L60" s="247"/>
      <c r="M60" s="185">
        <f>M58+M47+M36+M25+M14</f>
        <v>0</v>
      </c>
      <c r="N60" s="186" t="s">
        <v>68</v>
      </c>
    </row>
    <row r="61" spans="1:15" s="181" customFormat="1" ht="9" customHeight="1">
      <c r="A61" s="540"/>
      <c r="B61" s="540"/>
      <c r="C61" s="183">
        <f>C58+C47+C36+C25+C14</f>
        <v>0</v>
      </c>
      <c r="D61" s="183">
        <f t="shared" ref="D61:M61" si="6">D58+D47+D36+D25+D14</f>
        <v>0</v>
      </c>
      <c r="E61" s="183">
        <f t="shared" si="6"/>
        <v>0</v>
      </c>
      <c r="F61" s="183">
        <f t="shared" si="6"/>
        <v>0</v>
      </c>
      <c r="G61" s="183">
        <f t="shared" si="6"/>
        <v>0</v>
      </c>
      <c r="H61" s="386">
        <f t="shared" si="6"/>
        <v>0</v>
      </c>
      <c r="I61" s="183">
        <f t="shared" si="6"/>
        <v>0</v>
      </c>
      <c r="J61" s="323">
        <f t="shared" si="6"/>
        <v>0</v>
      </c>
      <c r="K61" s="183">
        <f t="shared" si="6"/>
        <v>0</v>
      </c>
      <c r="L61" s="248">
        <f t="shared" si="6"/>
        <v>0</v>
      </c>
      <c r="M61" s="183">
        <f t="shared" si="6"/>
        <v>0</v>
      </c>
      <c r="N61" s="188">
        <f>N58+N47+N36+N25+N14</f>
        <v>0</v>
      </c>
    </row>
    <row r="62" spans="1:15" s="181" customFormat="1" ht="9" customHeight="1">
      <c r="A62" s="540"/>
      <c r="B62" s="540"/>
      <c r="C62" s="183">
        <f>C61/5</f>
        <v>0</v>
      </c>
      <c r="D62" s="183">
        <f t="shared" ref="D62:M62" si="7">D61/5</f>
        <v>0</v>
      </c>
      <c r="E62" s="183">
        <f t="shared" si="7"/>
        <v>0</v>
      </c>
      <c r="F62" s="183">
        <f t="shared" si="7"/>
        <v>0</v>
      </c>
      <c r="G62" s="183">
        <f t="shared" si="7"/>
        <v>0</v>
      </c>
      <c r="H62" s="386">
        <f t="shared" si="7"/>
        <v>0</v>
      </c>
      <c r="I62" s="183">
        <f t="shared" si="7"/>
        <v>0</v>
      </c>
      <c r="J62" s="323">
        <f t="shared" si="7"/>
        <v>0</v>
      </c>
      <c r="K62" s="183">
        <f t="shared" si="7"/>
        <v>0</v>
      </c>
      <c r="L62" s="248">
        <f t="shared" si="7"/>
        <v>0</v>
      </c>
      <c r="M62" s="183">
        <f t="shared" si="7"/>
        <v>0</v>
      </c>
      <c r="N62" s="183">
        <f>N61/5</f>
        <v>0</v>
      </c>
    </row>
    <row r="63" spans="1:15" ht="170.25" customHeight="1">
      <c r="A63" s="540"/>
      <c r="B63" s="540"/>
    </row>
  </sheetData>
  <mergeCells count="3">
    <mergeCell ref="A1:N1"/>
    <mergeCell ref="A2:B3"/>
    <mergeCell ref="A61:B63"/>
  </mergeCells>
  <printOptions horizontalCentered="1"/>
  <pageMargins left="0.39370078740157483" right="0.39370078740157483" top="0" bottom="0" header="0" footer="0"/>
  <pageSetup paperSize="9" scale="51" orientation="portrait" r:id="rId1"/>
  <headerFooter>
    <oddFooter>&amp;L&amp;D&amp;C&amp;P&amp;R&amp;F</oddFooter>
  </headerFooter>
  <rowBreaks count="1" manualBreakCount="1">
    <brk id="58" max="12" man="1"/>
  </rowBreaks>
  <colBreaks count="1" manualBreakCount="1">
    <brk id="4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4"/>
      <c r="C1" s="44"/>
      <c r="D1" s="44"/>
      <c r="E1" s="44"/>
      <c r="F1" s="44"/>
      <c r="G1" s="45"/>
      <c r="H1" s="6" t="s">
        <v>11</v>
      </c>
      <c r="I1" s="46">
        <f>JL!B10</f>
        <v>44928</v>
      </c>
      <c r="J1" s="44"/>
      <c r="K1" s="44"/>
      <c r="L1" s="44"/>
      <c r="M1" s="47"/>
    </row>
    <row r="2" spans="1:13" ht="16.5" customHeight="1">
      <c r="A2" s="94" t="s">
        <v>12</v>
      </c>
      <c r="B2" s="8"/>
      <c r="C2" s="9"/>
      <c r="D2" s="95" t="s">
        <v>13</v>
      </c>
      <c r="E2" s="8"/>
      <c r="F2" s="8"/>
      <c r="G2" s="8"/>
      <c r="H2" s="94" t="s">
        <v>14</v>
      </c>
      <c r="I2" s="10" t="s">
        <v>70</v>
      </c>
      <c r="J2" s="8"/>
      <c r="K2" s="8"/>
      <c r="L2" s="8"/>
      <c r="M2" s="9"/>
    </row>
    <row r="3" spans="1:13" ht="16.5" customHeight="1">
      <c r="A3" s="48" t="s">
        <v>15</v>
      </c>
      <c r="B3" s="49"/>
      <c r="C3" s="9"/>
      <c r="D3" s="62" t="s">
        <v>71</v>
      </c>
      <c r="E3" s="49"/>
      <c r="F3" s="49"/>
      <c r="G3" s="49"/>
      <c r="H3" s="48" t="s">
        <v>14</v>
      </c>
      <c r="I3" s="96" t="s">
        <v>72</v>
      </c>
      <c r="J3" s="49"/>
      <c r="K3" s="49"/>
      <c r="L3" s="49"/>
      <c r="M3" s="50"/>
    </row>
    <row r="4" spans="1:13" ht="12.95" customHeight="1">
      <c r="A4" s="51"/>
      <c r="B4" s="97"/>
      <c r="C4" s="51"/>
      <c r="D4" s="98"/>
      <c r="E4" s="97"/>
      <c r="F4" s="11"/>
      <c r="G4" s="97"/>
      <c r="H4" s="97"/>
      <c r="I4" s="97"/>
      <c r="J4" s="97"/>
      <c r="K4" s="98"/>
      <c r="L4" s="51"/>
      <c r="M4" s="98"/>
    </row>
    <row r="5" spans="1:13" ht="18" customHeight="1">
      <c r="A5" s="12"/>
      <c r="B5" s="44"/>
      <c r="C5" s="13" t="s">
        <v>16</v>
      </c>
      <c r="D5" s="47"/>
      <c r="E5" s="52" t="s">
        <v>17</v>
      </c>
      <c r="F5" s="14" t="s">
        <v>18</v>
      </c>
      <c r="G5" s="44" t="s">
        <v>19</v>
      </c>
      <c r="H5" s="44"/>
      <c r="I5" s="15" t="s">
        <v>20</v>
      </c>
      <c r="J5" s="15" t="s">
        <v>21</v>
      </c>
      <c r="K5" s="47"/>
      <c r="L5" s="95" t="s">
        <v>22</v>
      </c>
      <c r="M5" s="9"/>
    </row>
    <row r="6" spans="1:13" ht="15.75" customHeight="1">
      <c r="A6" s="53"/>
      <c r="B6" s="97"/>
      <c r="C6" s="51"/>
      <c r="D6" s="98"/>
      <c r="E6" s="99" t="s">
        <v>23</v>
      </c>
      <c r="F6" s="11"/>
      <c r="G6" s="16" t="s">
        <v>24</v>
      </c>
      <c r="H6" s="52" t="s">
        <v>5</v>
      </c>
      <c r="I6" s="15" t="s">
        <v>25</v>
      </c>
      <c r="J6" s="17" t="s">
        <v>26</v>
      </c>
      <c r="K6" s="98"/>
      <c r="L6" s="99" t="s">
        <v>27</v>
      </c>
      <c r="M6" s="18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5"/>
      <c r="J7" s="15"/>
      <c r="K7" s="56"/>
      <c r="L7" s="58" t="s">
        <v>29</v>
      </c>
      <c r="M7" s="59" t="s">
        <v>30</v>
      </c>
    </row>
    <row r="8" spans="1:13">
      <c r="A8" s="100">
        <v>1</v>
      </c>
      <c r="B8" s="19"/>
      <c r="C8" s="100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41" t="s">
        <v>59</v>
      </c>
      <c r="B9" s="142"/>
      <c r="C9" s="95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7"/>
      <c r="L9" s="103"/>
      <c r="M9" s="98"/>
    </row>
    <row r="10" spans="1:13" ht="18.95" customHeight="1">
      <c r="A10" s="141" t="s">
        <v>60</v>
      </c>
      <c r="B10" s="142"/>
      <c r="C10" s="95" t="str">
        <f>JL!C15</f>
        <v>Zeleninový krém</v>
      </c>
      <c r="D10" s="9"/>
      <c r="E10" s="99" t="s">
        <v>31</v>
      </c>
      <c r="F10" s="21"/>
      <c r="G10" s="104"/>
      <c r="H10" s="23"/>
      <c r="I10" s="25"/>
      <c r="J10" s="24"/>
      <c r="K10" s="8"/>
      <c r="L10" s="103"/>
      <c r="M10" s="9"/>
    </row>
    <row r="11" spans="1:13" ht="18.95" customHeight="1">
      <c r="A11" s="141" t="s">
        <v>80</v>
      </c>
      <c r="B11" s="143"/>
      <c r="C11" s="106" t="str">
        <f>JL!C19</f>
        <v>Pečená krkovička na majoránce se slaninou a cibulí, vařené brambory</v>
      </c>
      <c r="D11" s="9"/>
      <c r="E11" s="19" t="s">
        <v>31</v>
      </c>
      <c r="F11" s="21"/>
      <c r="G11" s="26"/>
      <c r="H11" s="107"/>
      <c r="I11" s="25"/>
      <c r="J11" s="24"/>
      <c r="K11" s="97"/>
      <c r="L11" s="108"/>
      <c r="M11" s="98"/>
    </row>
    <row r="12" spans="1:13" ht="18.95" customHeight="1">
      <c r="A12" s="141" t="s">
        <v>81</v>
      </c>
      <c r="B12" s="144"/>
      <c r="C12" s="106" t="str">
        <f>JL!C23</f>
        <v>Drůbeží játra v pikantní omáčce s rajčaty a paprikami, dušená rýže (játra, cibule, zelenina, chilli, česnek, protlak, mouka, sůl, pepř)</v>
      </c>
      <c r="D12" s="9"/>
      <c r="E12" s="99" t="s">
        <v>31</v>
      </c>
      <c r="F12" s="21"/>
      <c r="G12" s="26"/>
      <c r="H12" s="23"/>
      <c r="I12" s="25"/>
      <c r="J12" s="24"/>
      <c r="K12" s="8"/>
      <c r="L12" s="103"/>
      <c r="M12" s="9"/>
    </row>
    <row r="13" spans="1:13" ht="18.95" customHeight="1">
      <c r="A13" s="141" t="s">
        <v>75</v>
      </c>
      <c r="B13" s="144"/>
      <c r="C13" s="106" t="str">
        <f>JL!C27</f>
        <v>Špecle se sýrem - Käsespätzle (bramborové těstoviny "špecle", smažená cibulka, sůl, směs strouhaných sůrů, pažitka)</v>
      </c>
      <c r="D13" s="9"/>
      <c r="E13" s="19" t="s">
        <v>31</v>
      </c>
      <c r="F13" s="21"/>
      <c r="G13" s="26"/>
      <c r="H13" s="23"/>
      <c r="I13" s="27"/>
      <c r="J13" s="24"/>
      <c r="K13" s="8"/>
      <c r="L13" s="103"/>
      <c r="M13" s="9"/>
    </row>
    <row r="14" spans="1:13" ht="18.95" customHeight="1">
      <c r="A14" s="141" t="s">
        <v>76</v>
      </c>
      <c r="B14" s="145"/>
      <c r="C14" s="106" t="str">
        <f>JL!C32</f>
        <v>Kuřecí steak s anglickou slaninou a sýrem,šťouchané brambory s pažitkou (prsa kuř, angl. slanina, sýr, mouka)</v>
      </c>
      <c r="D14" s="9"/>
      <c r="E14" s="19" t="s">
        <v>31</v>
      </c>
      <c r="F14" s="21"/>
      <c r="G14" s="26"/>
      <c r="H14" s="23"/>
      <c r="I14" s="27"/>
      <c r="J14" s="24"/>
      <c r="K14" s="97"/>
      <c r="L14" s="108"/>
      <c r="M14" s="98"/>
    </row>
    <row r="15" spans="1:13" ht="18.95" customHeight="1">
      <c r="A15" s="111"/>
      <c r="B15" s="112"/>
      <c r="C15" s="541"/>
      <c r="D15" s="542"/>
      <c r="E15" s="19"/>
      <c r="F15" s="21"/>
      <c r="G15" s="26"/>
      <c r="H15" s="23"/>
      <c r="I15" s="27"/>
      <c r="J15" s="24"/>
      <c r="K15" s="8"/>
      <c r="L15" s="103"/>
      <c r="M15" s="9"/>
    </row>
    <row r="16" spans="1:13" ht="18.95" customHeight="1">
      <c r="A16" s="95"/>
      <c r="B16" s="97"/>
      <c r="C16" s="95"/>
      <c r="D16" s="9"/>
      <c r="E16" s="19"/>
      <c r="F16" s="21"/>
      <c r="G16" s="28"/>
      <c r="H16" s="23"/>
      <c r="I16" s="27"/>
      <c r="J16" s="24"/>
      <c r="K16" s="97"/>
      <c r="L16" s="108"/>
      <c r="M16" s="98"/>
    </row>
    <row r="17" spans="1:13" ht="18.95" customHeight="1">
      <c r="A17" s="95"/>
      <c r="B17" s="8"/>
      <c r="C17" s="113"/>
      <c r="D17" s="114"/>
      <c r="E17" s="19"/>
      <c r="F17" s="21"/>
      <c r="G17" s="28"/>
      <c r="H17" s="23"/>
      <c r="I17" s="25"/>
      <c r="J17" s="24"/>
      <c r="K17" s="8"/>
      <c r="L17" s="103"/>
      <c r="M17" s="9"/>
    </row>
    <row r="18" spans="1:13" ht="36" customHeight="1">
      <c r="A18" s="100"/>
      <c r="B18" s="97"/>
      <c r="C18" s="95"/>
      <c r="D18" s="9"/>
      <c r="E18" s="19"/>
      <c r="F18" s="21"/>
      <c r="G18" s="28"/>
      <c r="H18" s="23"/>
      <c r="I18" s="27"/>
      <c r="J18" s="24"/>
      <c r="K18" s="97"/>
      <c r="L18" s="108"/>
      <c r="M18" s="98"/>
    </row>
    <row r="19" spans="1:13" ht="18.95" customHeight="1">
      <c r="A19" s="95"/>
      <c r="B19" s="8"/>
      <c r="C19" s="95"/>
      <c r="D19" s="9"/>
      <c r="E19" s="19"/>
      <c r="F19" s="21"/>
      <c r="G19" s="28"/>
      <c r="H19" s="23"/>
      <c r="I19" s="25"/>
      <c r="J19" s="24"/>
      <c r="K19" s="8"/>
      <c r="L19" s="103"/>
      <c r="M19" s="9"/>
    </row>
    <row r="20" spans="1:13" ht="18.95" customHeight="1">
      <c r="A20" s="95"/>
      <c r="B20" s="8"/>
      <c r="C20" s="95"/>
      <c r="D20" s="9"/>
      <c r="E20" s="19"/>
      <c r="F20" s="21"/>
      <c r="G20" s="28"/>
      <c r="H20" s="23"/>
      <c r="I20" s="25"/>
      <c r="J20" s="24"/>
      <c r="K20" s="8"/>
      <c r="L20" s="103"/>
      <c r="M20" s="9"/>
    </row>
    <row r="21" spans="1:13" ht="18.95" customHeight="1">
      <c r="A21" s="95"/>
      <c r="B21" s="8"/>
      <c r="C21" s="95"/>
      <c r="D21" s="8"/>
      <c r="E21" s="21"/>
      <c r="F21" s="21"/>
      <c r="G21" s="29"/>
      <c r="H21" s="23"/>
      <c r="I21" s="15"/>
      <c r="J21" s="15"/>
      <c r="K21" s="15"/>
      <c r="L21" s="103"/>
      <c r="M21" s="15"/>
    </row>
    <row r="22" spans="1:13" ht="18.95" customHeight="1">
      <c r="A22" s="60" t="s">
        <v>32</v>
      </c>
      <c r="H22" s="30"/>
      <c r="K22" s="31"/>
      <c r="L22" s="97"/>
      <c r="M22" s="98"/>
    </row>
    <row r="23" spans="1:13">
      <c r="A23" s="95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5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61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98"/>
    </row>
    <row r="26" spans="1:13">
      <c r="A26" s="55" t="s">
        <v>38</v>
      </c>
      <c r="B26" s="49"/>
      <c r="C26" s="49" t="s">
        <v>39</v>
      </c>
      <c r="D26" s="116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43" t="s">
        <v>49</v>
      </c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5"/>
    </row>
    <row r="28" spans="1:13" ht="35.1" customHeight="1">
      <c r="A28" s="5" t="s">
        <v>41</v>
      </c>
      <c r="B28" s="44"/>
      <c r="C28" s="44"/>
      <c r="D28" s="44"/>
      <c r="E28" s="44"/>
      <c r="F28" s="44"/>
      <c r="G28" s="45"/>
      <c r="H28" s="6" t="s">
        <v>11</v>
      </c>
      <c r="I28" s="46">
        <f>I1+1</f>
        <v>44929</v>
      </c>
      <c r="J28" s="44"/>
      <c r="K28" s="44"/>
      <c r="L28" s="44"/>
      <c r="M28" s="47"/>
    </row>
    <row r="29" spans="1:13" ht="16.5" customHeight="1">
      <c r="A29" s="94" t="s">
        <v>12</v>
      </c>
      <c r="B29" s="8"/>
      <c r="C29" s="9"/>
      <c r="D29" s="95" t="s">
        <v>13</v>
      </c>
      <c r="E29" s="8"/>
      <c r="F29" s="8"/>
      <c r="G29" s="8"/>
      <c r="H29" s="94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8" t="s">
        <v>15</v>
      </c>
      <c r="B30" s="49"/>
      <c r="C30" s="9"/>
      <c r="D30" s="62" t="str">
        <f>D3</f>
        <v xml:space="preserve">EYELEVEL - JENEČ </v>
      </c>
      <c r="E30" s="49"/>
      <c r="F30" s="49"/>
      <c r="G30" s="49"/>
      <c r="H30" s="48" t="s">
        <v>14</v>
      </c>
      <c r="I30" s="96" t="str">
        <f>I3</f>
        <v>731 438 517, 776 107 716</v>
      </c>
      <c r="J30" s="49"/>
      <c r="K30" s="49"/>
      <c r="L30" s="49"/>
      <c r="M30" s="50"/>
    </row>
    <row r="31" spans="1:13" ht="12.95" customHeight="1">
      <c r="A31" s="51"/>
      <c r="B31" s="97"/>
      <c r="C31" s="51"/>
      <c r="D31" s="98"/>
      <c r="E31" s="97"/>
      <c r="F31" s="11"/>
      <c r="G31" s="97"/>
      <c r="H31" s="97"/>
      <c r="I31" s="97"/>
      <c r="J31" s="97"/>
      <c r="K31" s="98"/>
      <c r="L31" s="51"/>
      <c r="M31" s="98"/>
    </row>
    <row r="32" spans="1:13" ht="18" customHeight="1">
      <c r="A32" s="12"/>
      <c r="B32" s="44"/>
      <c r="C32" s="13" t="s">
        <v>16</v>
      </c>
      <c r="D32" s="47"/>
      <c r="E32" s="52" t="s">
        <v>17</v>
      </c>
      <c r="F32" s="14" t="s">
        <v>18</v>
      </c>
      <c r="G32" s="44" t="s">
        <v>19</v>
      </c>
      <c r="H32" s="44"/>
      <c r="I32" s="15" t="s">
        <v>20</v>
      </c>
      <c r="J32" s="15" t="s">
        <v>21</v>
      </c>
      <c r="K32" s="47"/>
      <c r="L32" s="95" t="s">
        <v>22</v>
      </c>
      <c r="M32" s="9"/>
    </row>
    <row r="33" spans="1:13" ht="15.75" customHeight="1">
      <c r="A33" s="53"/>
      <c r="B33" s="97"/>
      <c r="C33" s="51"/>
      <c r="D33" s="98"/>
      <c r="E33" s="99" t="s">
        <v>23</v>
      </c>
      <c r="F33" s="11"/>
      <c r="G33" s="16" t="s">
        <v>24</v>
      </c>
      <c r="H33" s="52" t="s">
        <v>5</v>
      </c>
      <c r="I33" s="15" t="s">
        <v>25</v>
      </c>
      <c r="J33" s="17" t="s">
        <v>26</v>
      </c>
      <c r="K33" s="98"/>
      <c r="L33" s="99" t="s">
        <v>27</v>
      </c>
      <c r="M33" s="18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5"/>
      <c r="J34" s="15"/>
      <c r="K34" s="56"/>
      <c r="L34" s="58" t="s">
        <v>29</v>
      </c>
      <c r="M34" s="59" t="s">
        <v>30</v>
      </c>
    </row>
    <row r="35" spans="1:13">
      <c r="A35" s="100">
        <v>1</v>
      </c>
      <c r="B35" s="19"/>
      <c r="C35" s="100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41" t="s">
        <v>59</v>
      </c>
      <c r="B36" s="142"/>
      <c r="C36" s="117" t="str">
        <f>JL!F12</f>
        <v>Hovězí vývar s masem a vlasovými nudlemi</v>
      </c>
      <c r="D36" s="9"/>
      <c r="E36" s="19" t="s">
        <v>31</v>
      </c>
      <c r="F36" s="21"/>
      <c r="G36" s="22"/>
      <c r="H36" s="23"/>
      <c r="I36" s="23"/>
      <c r="J36" s="24"/>
      <c r="K36" s="97"/>
      <c r="L36" s="103"/>
      <c r="M36" s="98"/>
    </row>
    <row r="37" spans="1:13" ht="18.95" customHeight="1">
      <c r="A37" s="141" t="s">
        <v>60</v>
      </c>
      <c r="B37" s="142"/>
      <c r="C37" s="95" t="str">
        <f>JL!F15</f>
        <v>Gulášová polévka</v>
      </c>
      <c r="D37" s="9"/>
      <c r="E37" s="99" t="s">
        <v>31</v>
      </c>
      <c r="F37" s="21"/>
      <c r="G37" s="104"/>
      <c r="H37" s="23"/>
      <c r="I37" s="25"/>
      <c r="J37" s="24"/>
      <c r="K37" s="8"/>
      <c r="L37" s="103"/>
      <c r="M37" s="9"/>
    </row>
    <row r="38" spans="1:13" ht="18.95" customHeight="1">
      <c r="A38" s="141" t="s">
        <v>80</v>
      </c>
      <c r="B38" s="143"/>
      <c r="C38" s="106" t="str">
        <f>JL!F19</f>
        <v>Vepřová plec dušená se zeleninou, houskové knedlíky (vepřové maso, kořenová zelenina, okurky, slanina, cibule, mouka, sůl, pepř, kmín, cukr, smetana, mléko)</v>
      </c>
      <c r="D38" s="9"/>
      <c r="E38" s="19" t="s">
        <v>31</v>
      </c>
      <c r="F38" s="21"/>
      <c r="G38" s="26"/>
      <c r="H38" s="23"/>
      <c r="I38" s="25"/>
      <c r="J38" s="24"/>
      <c r="K38" s="97"/>
      <c r="L38" s="108"/>
      <c r="M38" s="98"/>
    </row>
    <row r="39" spans="1:13" ht="18.95" customHeight="1">
      <c r="A39" s="141" t="s">
        <v>81</v>
      </c>
      <c r="B39" s="144"/>
      <c r="C39" s="106" t="str">
        <f>JL!F23</f>
        <v>Smažený mletý jihočeský řízek se sýrem,  šťouchané brambory s cibulkou (mleté maso, cibule, vejce, slanina, strouhanka, mouka, sůl, česnek, pepř, brambory)</v>
      </c>
      <c r="D39" s="9"/>
      <c r="E39" s="99" t="s">
        <v>31</v>
      </c>
      <c r="F39" s="21"/>
      <c r="G39" s="26"/>
      <c r="H39" s="23"/>
      <c r="I39" s="27"/>
      <c r="J39" s="24"/>
      <c r="K39" s="97"/>
      <c r="L39" s="103"/>
      <c r="M39" s="98"/>
    </row>
    <row r="40" spans="1:13" ht="18.95" customHeight="1">
      <c r="A40" s="141" t="s">
        <v>75</v>
      </c>
      <c r="B40" s="144"/>
      <c r="C40" s="106" t="str">
        <f>JL!F27</f>
        <v>Thajské zelené karí s kokosovým mlékem, jasmínová rýže (brambory, kokosové mléko, kari pasta, cibule, feferonky, mrkev, zelenina, česnek, cukr, koriandr)</v>
      </c>
      <c r="D40" s="9"/>
      <c r="E40" s="19" t="s">
        <v>31</v>
      </c>
      <c r="F40" s="21"/>
      <c r="G40" s="26"/>
      <c r="H40" s="23"/>
      <c r="I40" s="27"/>
      <c r="J40" s="24"/>
      <c r="K40" s="8"/>
      <c r="L40" s="108"/>
      <c r="M40" s="9"/>
    </row>
    <row r="41" spans="1:13" ht="18.95" customHeight="1">
      <c r="A41" s="141" t="s">
        <v>76</v>
      </c>
      <c r="B41" s="145"/>
      <c r="C41" s="106" t="str">
        <f>JL!F32</f>
        <v>Vídeňská hovězí roštěná, americké brambory (hovězí rostěná, mouka, pepř, sůl, cibule)</v>
      </c>
      <c r="D41" s="9"/>
      <c r="E41" s="19" t="s">
        <v>31</v>
      </c>
      <c r="F41" s="21"/>
      <c r="G41" s="26"/>
      <c r="H41" s="23"/>
      <c r="I41" s="27"/>
      <c r="J41" s="24"/>
      <c r="K41" s="97"/>
      <c r="L41" s="108"/>
      <c r="M41" s="98"/>
    </row>
    <row r="42" spans="1:13" ht="18.95" customHeight="1">
      <c r="A42" s="111"/>
      <c r="B42" s="112"/>
      <c r="C42" s="541"/>
      <c r="D42" s="542"/>
      <c r="E42" s="19"/>
      <c r="F42" s="21"/>
      <c r="G42" s="26"/>
      <c r="H42" s="23"/>
      <c r="I42" s="118"/>
      <c r="J42" s="24"/>
      <c r="K42" s="8"/>
      <c r="L42" s="103"/>
      <c r="M42" s="9"/>
    </row>
    <row r="43" spans="1:13" ht="18.95" customHeight="1">
      <c r="A43" s="95"/>
      <c r="B43" s="97"/>
      <c r="C43" s="95"/>
      <c r="D43" s="9"/>
      <c r="E43" s="19"/>
      <c r="F43" s="21"/>
      <c r="G43" s="28"/>
      <c r="H43" s="23"/>
      <c r="I43" s="27"/>
      <c r="J43" s="24"/>
      <c r="K43" s="97"/>
      <c r="L43" s="108"/>
      <c r="M43" s="98"/>
    </row>
    <row r="44" spans="1:13" ht="18.95" customHeight="1">
      <c r="A44" s="95"/>
      <c r="B44" s="8"/>
      <c r="C44" s="113"/>
      <c r="D44" s="114"/>
      <c r="E44" s="19"/>
      <c r="F44" s="21"/>
      <c r="G44" s="28"/>
      <c r="H44" s="23"/>
      <c r="I44" s="25"/>
      <c r="J44" s="24"/>
      <c r="K44" s="8"/>
      <c r="L44" s="103"/>
      <c r="M44" s="9"/>
    </row>
    <row r="45" spans="1:13" ht="36" customHeight="1">
      <c r="A45" s="100"/>
      <c r="B45" s="97"/>
      <c r="C45" s="95"/>
      <c r="D45" s="9"/>
      <c r="E45" s="19"/>
      <c r="F45" s="21"/>
      <c r="G45" s="28"/>
      <c r="H45" s="23"/>
      <c r="I45" s="27"/>
      <c r="J45" s="24"/>
      <c r="K45" s="97"/>
      <c r="L45" s="108"/>
      <c r="M45" s="98"/>
    </row>
    <row r="46" spans="1:13" ht="18.95" customHeight="1">
      <c r="A46" s="95"/>
      <c r="B46" s="8"/>
      <c r="C46" s="95"/>
      <c r="D46" s="9"/>
      <c r="E46" s="19"/>
      <c r="F46" s="21"/>
      <c r="G46" s="28"/>
      <c r="H46" s="23"/>
      <c r="I46" s="25"/>
      <c r="J46" s="24"/>
      <c r="K46" s="8"/>
      <c r="L46" s="103"/>
      <c r="M46" s="9"/>
    </row>
    <row r="47" spans="1:13" ht="18.95" customHeight="1">
      <c r="A47" s="95"/>
      <c r="B47" s="8"/>
      <c r="C47" s="95"/>
      <c r="D47" s="9"/>
      <c r="E47" s="19"/>
      <c r="F47" s="21"/>
      <c r="G47" s="28"/>
      <c r="H47" s="23"/>
      <c r="I47" s="25"/>
      <c r="J47" s="24"/>
      <c r="K47" s="8"/>
      <c r="L47" s="103"/>
      <c r="M47" s="9"/>
    </row>
    <row r="48" spans="1:13" ht="18.95" customHeight="1">
      <c r="A48" s="95"/>
      <c r="B48" s="8"/>
      <c r="C48" s="95"/>
      <c r="D48" s="8"/>
      <c r="E48" s="21"/>
      <c r="F48" s="21"/>
      <c r="G48" s="29"/>
      <c r="H48" s="23"/>
      <c r="I48" s="15"/>
      <c r="J48" s="15"/>
      <c r="K48" s="15"/>
      <c r="L48" s="103"/>
      <c r="M48" s="15"/>
    </row>
    <row r="49" spans="1:13" ht="18.95" customHeight="1">
      <c r="A49" s="60" t="s">
        <v>32</v>
      </c>
      <c r="H49" s="30"/>
      <c r="K49" s="31"/>
      <c r="L49" s="97"/>
      <c r="M49" s="98"/>
    </row>
    <row r="50" spans="1:13">
      <c r="A50" s="95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5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61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98"/>
    </row>
    <row r="53" spans="1:13">
      <c r="A53" s="55" t="s">
        <v>38</v>
      </c>
      <c r="B53" s="49"/>
      <c r="C53" s="49" t="s">
        <v>39</v>
      </c>
      <c r="D53" s="116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43" t="s">
        <v>49</v>
      </c>
      <c r="B54" s="544"/>
      <c r="C54" s="544"/>
      <c r="D54" s="544"/>
      <c r="E54" s="544"/>
      <c r="F54" s="544"/>
      <c r="G54" s="544"/>
      <c r="H54" s="544"/>
      <c r="I54" s="544"/>
      <c r="J54" s="544"/>
      <c r="K54" s="544"/>
      <c r="L54" s="544"/>
      <c r="M54" s="545"/>
    </row>
    <row r="55" spans="1:13" ht="35.1" customHeight="1">
      <c r="A55" s="5" t="s">
        <v>41</v>
      </c>
      <c r="B55" s="44"/>
      <c r="C55" s="44"/>
      <c r="D55" s="44"/>
      <c r="E55" s="44"/>
      <c r="F55" s="44"/>
      <c r="G55" s="45"/>
      <c r="H55" s="6" t="s">
        <v>11</v>
      </c>
      <c r="I55" s="46">
        <f>I28+1</f>
        <v>44930</v>
      </c>
      <c r="J55" s="44"/>
      <c r="K55" s="44"/>
      <c r="L55" s="44"/>
      <c r="M55" s="47"/>
    </row>
    <row r="56" spans="1:13" ht="16.5" customHeight="1">
      <c r="A56" s="94" t="s">
        <v>12</v>
      </c>
      <c r="B56" s="8"/>
      <c r="C56" s="9"/>
      <c r="D56" s="95" t="s">
        <v>13</v>
      </c>
      <c r="E56" s="8"/>
      <c r="F56" s="8"/>
      <c r="G56" s="8"/>
      <c r="H56" s="94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8" t="s">
        <v>15</v>
      </c>
      <c r="B57" s="49"/>
      <c r="C57" s="9"/>
      <c r="D57" s="62" t="str">
        <f>D30</f>
        <v xml:space="preserve">EYELEVEL - JENEČ </v>
      </c>
      <c r="E57" s="49"/>
      <c r="F57" s="49"/>
      <c r="G57" s="49"/>
      <c r="H57" s="48" t="s">
        <v>14</v>
      </c>
      <c r="I57" s="96" t="str">
        <f>I30</f>
        <v>731 438 517, 776 107 716</v>
      </c>
      <c r="J57" s="49"/>
      <c r="K57" s="49"/>
      <c r="L57" s="49"/>
      <c r="M57" s="50"/>
    </row>
    <row r="58" spans="1:13" ht="12.95" customHeight="1">
      <c r="A58" s="51"/>
      <c r="B58" s="97"/>
      <c r="C58" s="51"/>
      <c r="D58" s="98"/>
      <c r="E58" s="97"/>
      <c r="F58" s="11"/>
      <c r="G58" s="97"/>
      <c r="H58" s="97"/>
      <c r="I58" s="97"/>
      <c r="J58" s="97"/>
      <c r="K58" s="98"/>
      <c r="L58" s="51"/>
      <c r="M58" s="98"/>
    </row>
    <row r="59" spans="1:13" ht="18" customHeight="1">
      <c r="A59" s="12"/>
      <c r="B59" s="44"/>
      <c r="C59" s="13" t="s">
        <v>16</v>
      </c>
      <c r="D59" s="47"/>
      <c r="E59" s="52" t="s">
        <v>17</v>
      </c>
      <c r="F59" s="14" t="s">
        <v>18</v>
      </c>
      <c r="G59" s="44" t="s">
        <v>19</v>
      </c>
      <c r="H59" s="44"/>
      <c r="I59" s="15" t="s">
        <v>20</v>
      </c>
      <c r="J59" s="15" t="s">
        <v>21</v>
      </c>
      <c r="K59" s="47"/>
      <c r="L59" s="95" t="s">
        <v>22</v>
      </c>
      <c r="M59" s="9"/>
    </row>
    <row r="60" spans="1:13" ht="15.75" customHeight="1">
      <c r="A60" s="53"/>
      <c r="B60" s="97"/>
      <c r="C60" s="51"/>
      <c r="D60" s="98"/>
      <c r="E60" s="99" t="s">
        <v>23</v>
      </c>
      <c r="F60" s="11"/>
      <c r="G60" s="16" t="s">
        <v>24</v>
      </c>
      <c r="H60" s="52" t="s">
        <v>5</v>
      </c>
      <c r="I60" s="15" t="s">
        <v>25</v>
      </c>
      <c r="J60" s="17" t="s">
        <v>26</v>
      </c>
      <c r="K60" s="98"/>
      <c r="L60" s="99" t="s">
        <v>27</v>
      </c>
      <c r="M60" s="18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5"/>
      <c r="J61" s="15"/>
      <c r="K61" s="56"/>
      <c r="L61" s="58" t="s">
        <v>29</v>
      </c>
      <c r="M61" s="59" t="s">
        <v>30</v>
      </c>
    </row>
    <row r="62" spans="1:13">
      <c r="A62" s="100">
        <v>1</v>
      </c>
      <c r="B62" s="19"/>
      <c r="C62" s="100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41" t="s">
        <v>59</v>
      </c>
      <c r="B63" s="142"/>
      <c r="C63" s="117" t="str">
        <f>JL!I12</f>
        <v>Slovenská kroupová se zeleninou</v>
      </c>
      <c r="D63" s="9"/>
      <c r="E63" s="19" t="s">
        <v>31</v>
      </c>
      <c r="F63" s="21"/>
      <c r="G63" s="22"/>
      <c r="H63" s="23"/>
      <c r="I63" s="23"/>
      <c r="J63" s="24"/>
      <c r="K63" s="97"/>
      <c r="L63" s="103"/>
      <c r="M63" s="98"/>
    </row>
    <row r="64" spans="1:13" ht="18.95" customHeight="1">
      <c r="A64" s="141" t="s">
        <v>60</v>
      </c>
      <c r="B64" s="142"/>
      <c r="C64" s="95" t="str">
        <f>JL!I15</f>
        <v>Rychtářská s ovesnými vločkami</v>
      </c>
      <c r="D64" s="9"/>
      <c r="E64" s="99" t="s">
        <v>31</v>
      </c>
      <c r="F64" s="21"/>
      <c r="G64" s="104"/>
      <c r="H64" s="23"/>
      <c r="I64" s="25"/>
      <c r="J64" s="24"/>
      <c r="K64" s="8"/>
      <c r="L64" s="103"/>
      <c r="M64" s="9"/>
    </row>
    <row r="65" spans="1:13" ht="18.95" customHeight="1">
      <c r="A65" s="141" t="s">
        <v>80</v>
      </c>
      <c r="B65" s="143"/>
      <c r="C65" s="106" t="str">
        <f>JL!I19</f>
        <v>Hronovská vepřová kýta na zázvoru, bramborová kaše (vepřové maso, cibule, zázvor, slanina, mouka, sůl, pepř, citron)</v>
      </c>
      <c r="D65" s="9"/>
      <c r="E65" s="19" t="s">
        <v>31</v>
      </c>
      <c r="F65" s="21"/>
      <c r="G65" s="26"/>
      <c r="H65" s="23"/>
      <c r="I65" s="25"/>
      <c r="J65" s="24"/>
      <c r="K65" s="97"/>
      <c r="L65" s="108"/>
      <c r="M65" s="98"/>
    </row>
    <row r="66" spans="1:13" ht="18.95" customHeight="1">
      <c r="A66" s="141" t="s">
        <v>81</v>
      </c>
      <c r="B66" s="144"/>
      <c r="C66" s="106" t="str">
        <f>JL!I23</f>
        <v>Chalupářský hovězí guláš, houskové knedlíky (hovězí maso, slanina, cibule, žampiony, kapie, mouka, česnek, sůl, paprika mletá, feferonky)</v>
      </c>
      <c r="D66" s="9"/>
      <c r="E66" s="99" t="s">
        <v>31</v>
      </c>
      <c r="F66" s="21"/>
      <c r="G66" s="26"/>
      <c r="H66" s="23"/>
      <c r="I66" s="27"/>
      <c r="J66" s="24"/>
      <c r="K66" s="97"/>
      <c r="L66" s="108"/>
      <c r="M66" s="98"/>
    </row>
    <row r="67" spans="1:13" ht="18.95" customHeight="1">
      <c r="A67" s="141" t="s">
        <v>75</v>
      </c>
      <c r="B67" s="144"/>
      <c r="C67" s="106" t="str">
        <f>JL!I27</f>
        <v>Gratinované brambory s cuketou, červenou cibulí, rajčaty a sýrem na způsob Mousaky</v>
      </c>
      <c r="D67" s="9"/>
      <c r="E67" s="19" t="s">
        <v>31</v>
      </c>
      <c r="F67" s="21"/>
      <c r="G67" s="26"/>
      <c r="H67" s="23"/>
      <c r="I67" s="27"/>
      <c r="J67" s="24"/>
      <c r="K67" s="8"/>
      <c r="L67" s="103"/>
      <c r="M67" s="9"/>
    </row>
    <row r="68" spans="1:13" ht="18.95" customHeight="1">
      <c r="A68" s="141" t="s">
        <v>76</v>
      </c>
      <c r="B68" s="145"/>
      <c r="C68" s="106" t="str">
        <f>JL!H32</f>
        <v>4.</v>
      </c>
      <c r="D68" s="9"/>
      <c r="E68" s="19" t="s">
        <v>31</v>
      </c>
      <c r="F68" s="21"/>
      <c r="G68" s="26"/>
      <c r="H68" s="23"/>
      <c r="I68" s="27"/>
      <c r="J68" s="24"/>
      <c r="K68" s="97"/>
      <c r="L68" s="108"/>
      <c r="M68" s="98"/>
    </row>
    <row r="69" spans="1:13" ht="18.95" customHeight="1">
      <c r="A69" s="111"/>
      <c r="B69" s="112"/>
      <c r="C69" s="541"/>
      <c r="D69" s="542"/>
      <c r="E69" s="19"/>
      <c r="F69" s="21"/>
      <c r="G69" s="26"/>
      <c r="H69" s="23"/>
      <c r="I69" s="27"/>
      <c r="J69" s="24"/>
      <c r="K69" s="8"/>
      <c r="L69" s="103"/>
      <c r="M69" s="9"/>
    </row>
    <row r="70" spans="1:13" ht="18.95" customHeight="1">
      <c r="A70" s="95"/>
      <c r="B70" s="97"/>
      <c r="C70" s="95"/>
      <c r="D70" s="9"/>
      <c r="E70" s="19"/>
      <c r="F70" s="21"/>
      <c r="G70" s="28"/>
      <c r="H70" s="23"/>
      <c r="I70" s="27"/>
      <c r="J70" s="24"/>
      <c r="K70" s="97"/>
      <c r="L70" s="108"/>
      <c r="M70" s="98"/>
    </row>
    <row r="71" spans="1:13" ht="18.95" customHeight="1">
      <c r="A71" s="95"/>
      <c r="B71" s="8"/>
      <c r="C71" s="113"/>
      <c r="D71" s="114"/>
      <c r="E71" s="19"/>
      <c r="F71" s="21"/>
      <c r="G71" s="28"/>
      <c r="H71" s="23"/>
      <c r="I71" s="25"/>
      <c r="J71" s="24"/>
      <c r="K71" s="8"/>
      <c r="L71" s="103"/>
      <c r="M71" s="9"/>
    </row>
    <row r="72" spans="1:13" ht="36" customHeight="1">
      <c r="A72" s="100"/>
      <c r="B72" s="97"/>
      <c r="C72" s="95"/>
      <c r="D72" s="9"/>
      <c r="E72" s="19"/>
      <c r="F72" s="21"/>
      <c r="G72" s="28"/>
      <c r="H72" s="23"/>
      <c r="I72" s="25"/>
      <c r="J72" s="24"/>
      <c r="K72" s="8"/>
      <c r="L72" s="103"/>
      <c r="M72" s="9"/>
    </row>
    <row r="73" spans="1:13" ht="18.95" customHeight="1">
      <c r="A73" s="95"/>
      <c r="B73" s="8"/>
      <c r="C73" s="95"/>
      <c r="D73" s="9"/>
      <c r="E73" s="19"/>
      <c r="F73" s="21"/>
      <c r="G73" s="28"/>
      <c r="H73" s="23"/>
      <c r="I73" s="27"/>
      <c r="J73" s="24"/>
      <c r="K73" s="97"/>
      <c r="L73" s="108"/>
      <c r="M73" s="98"/>
    </row>
    <row r="74" spans="1:13" ht="18.95" customHeight="1">
      <c r="A74" s="95"/>
      <c r="B74" s="8"/>
      <c r="C74" s="95"/>
      <c r="D74" s="9"/>
      <c r="E74" s="19"/>
      <c r="F74" s="21"/>
      <c r="G74" s="28"/>
      <c r="H74" s="23"/>
      <c r="I74" s="25"/>
      <c r="J74" s="24"/>
      <c r="K74" s="8"/>
      <c r="L74" s="103"/>
      <c r="M74" s="9"/>
    </row>
    <row r="75" spans="1:13" ht="18.95" customHeight="1">
      <c r="A75" s="95"/>
      <c r="B75" s="8"/>
      <c r="C75" s="95"/>
      <c r="D75" s="8"/>
      <c r="E75" s="21"/>
      <c r="F75" s="21"/>
      <c r="G75" s="29"/>
      <c r="H75" s="23"/>
      <c r="I75" s="15"/>
      <c r="J75" s="15"/>
      <c r="K75" s="15"/>
      <c r="L75" s="103"/>
      <c r="M75" s="15"/>
    </row>
    <row r="76" spans="1:13" ht="18.95" customHeight="1">
      <c r="A76" s="60" t="s">
        <v>32</v>
      </c>
      <c r="H76" s="30"/>
      <c r="K76" s="31"/>
      <c r="L76" s="97"/>
      <c r="M76" s="98"/>
    </row>
    <row r="77" spans="1:13">
      <c r="A77" s="95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5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61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98"/>
    </row>
    <row r="80" spans="1:13">
      <c r="A80" s="55" t="s">
        <v>38</v>
      </c>
      <c r="B80" s="49"/>
      <c r="C80" s="49" t="s">
        <v>39</v>
      </c>
      <c r="D80" s="116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43" t="s">
        <v>49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5"/>
    </row>
    <row r="82" spans="1:13" ht="35.1" customHeight="1">
      <c r="A82" s="5" t="s">
        <v>41</v>
      </c>
      <c r="B82" s="44"/>
      <c r="C82" s="44"/>
      <c r="D82" s="44"/>
      <c r="E82" s="44"/>
      <c r="F82" s="44"/>
      <c r="G82" s="45"/>
      <c r="H82" s="6" t="s">
        <v>11</v>
      </c>
      <c r="I82" s="46">
        <f>I55+1</f>
        <v>44931</v>
      </c>
      <c r="J82" s="44"/>
      <c r="K82" s="44"/>
      <c r="L82" s="44"/>
      <c r="M82" s="47"/>
    </row>
    <row r="83" spans="1:13" ht="16.5" customHeight="1">
      <c r="A83" s="94" t="s">
        <v>12</v>
      </c>
      <c r="B83" s="8"/>
      <c r="C83" s="9"/>
      <c r="D83" s="95" t="s">
        <v>13</v>
      </c>
      <c r="E83" s="8"/>
      <c r="F83" s="8"/>
      <c r="G83" s="8"/>
      <c r="H83" s="94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8" t="s">
        <v>15</v>
      </c>
      <c r="B84" s="49"/>
      <c r="C84" s="9"/>
      <c r="D84" s="62" t="str">
        <f>D57</f>
        <v xml:space="preserve">EYELEVEL - JENEČ </v>
      </c>
      <c r="E84" s="49"/>
      <c r="F84" s="49"/>
      <c r="G84" s="49"/>
      <c r="H84" s="48" t="s">
        <v>14</v>
      </c>
      <c r="I84" s="96" t="str">
        <f>I57</f>
        <v>731 438 517, 776 107 716</v>
      </c>
      <c r="J84" s="49"/>
      <c r="K84" s="49"/>
      <c r="L84" s="49"/>
      <c r="M84" s="50"/>
    </row>
    <row r="85" spans="1:13" ht="12.95" customHeight="1">
      <c r="A85" s="51"/>
      <c r="B85" s="97"/>
      <c r="C85" s="51"/>
      <c r="D85" s="98"/>
      <c r="E85" s="97"/>
      <c r="F85" s="11"/>
      <c r="G85" s="97"/>
      <c r="H85" s="97"/>
      <c r="I85" s="97"/>
      <c r="J85" s="97"/>
      <c r="K85" s="98"/>
      <c r="L85" s="51"/>
      <c r="M85" s="98"/>
    </row>
    <row r="86" spans="1:13" ht="18" customHeight="1">
      <c r="A86" s="12"/>
      <c r="B86" s="44"/>
      <c r="C86" s="13" t="s">
        <v>16</v>
      </c>
      <c r="D86" s="47"/>
      <c r="E86" s="52" t="s">
        <v>17</v>
      </c>
      <c r="F86" s="14" t="s">
        <v>18</v>
      </c>
      <c r="G86" s="44" t="s">
        <v>19</v>
      </c>
      <c r="H86" s="44"/>
      <c r="I86" s="15" t="s">
        <v>20</v>
      </c>
      <c r="J86" s="15" t="s">
        <v>21</v>
      </c>
      <c r="K86" s="47"/>
      <c r="L86" s="95" t="s">
        <v>22</v>
      </c>
      <c r="M86" s="9"/>
    </row>
    <row r="87" spans="1:13" ht="15.75" customHeight="1">
      <c r="A87" s="53"/>
      <c r="B87" s="97"/>
      <c r="C87" s="51"/>
      <c r="D87" s="98"/>
      <c r="E87" s="99" t="s">
        <v>23</v>
      </c>
      <c r="F87" s="11"/>
      <c r="G87" s="16" t="s">
        <v>24</v>
      </c>
      <c r="H87" s="52" t="s">
        <v>5</v>
      </c>
      <c r="I87" s="15" t="s">
        <v>25</v>
      </c>
      <c r="J87" s="17" t="s">
        <v>26</v>
      </c>
      <c r="K87" s="98"/>
      <c r="L87" s="99" t="s">
        <v>27</v>
      </c>
      <c r="M87" s="18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5"/>
      <c r="J88" s="15"/>
      <c r="K88" s="56"/>
      <c r="L88" s="58" t="s">
        <v>29</v>
      </c>
      <c r="M88" s="59" t="s">
        <v>30</v>
      </c>
    </row>
    <row r="89" spans="1:13">
      <c r="A89" s="100">
        <v>1</v>
      </c>
      <c r="B89" s="19"/>
      <c r="C89" s="100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41" t="s">
        <v>59</v>
      </c>
      <c r="B90" s="142"/>
      <c r="C90" s="95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7"/>
      <c r="L90" s="103"/>
      <c r="M90" s="98"/>
    </row>
    <row r="91" spans="1:13" ht="18.95" customHeight="1">
      <c r="A91" s="141" t="s">
        <v>60</v>
      </c>
      <c r="B91" s="142"/>
      <c r="C91" s="95" t="str">
        <f>JL!L15</f>
        <v>Horácká fazolová s paprikou</v>
      </c>
      <c r="D91" s="9"/>
      <c r="E91" s="99" t="s">
        <v>31</v>
      </c>
      <c r="F91" s="21"/>
      <c r="G91" s="104"/>
      <c r="H91" s="23"/>
      <c r="I91" s="25"/>
      <c r="J91" s="24"/>
      <c r="K91" s="8"/>
      <c r="L91" s="103"/>
      <c r="M91" s="9"/>
    </row>
    <row r="92" spans="1:13" ht="18.95" customHeight="1">
      <c r="A92" s="141" t="s">
        <v>80</v>
      </c>
      <c r="B92" s="143"/>
      <c r="C92" s="106" t="str">
        <f>JL!L19</f>
        <v>Burgundská hovězí pečeně na červeném víně, houskové knedlíky (hovězí, mouka, cukr, ocet, protlak, sůl, pepř, slanina, víno)</v>
      </c>
      <c r="D92" s="9"/>
      <c r="E92" s="19" t="s">
        <v>31</v>
      </c>
      <c r="F92" s="21"/>
      <c r="G92" s="26"/>
      <c r="H92" s="23"/>
      <c r="I92" s="25"/>
      <c r="J92" s="24"/>
      <c r="K92" s="97"/>
      <c r="L92" s="108"/>
      <c r="M92" s="98"/>
    </row>
    <row r="93" spans="1:13" ht="18.95" customHeight="1">
      <c r="A93" s="141" t="s">
        <v>81</v>
      </c>
      <c r="B93" s="144"/>
      <c r="C93" s="106" t="str">
        <f>JL!L23</f>
        <v>Zapečené těstoviny s kuřecím masem a pórkem (kuřecí maso sekané, těstoviny, cibule,sůl, pepř, vejce, smetana, pórek, máslo, sýr)</v>
      </c>
      <c r="D93" s="9"/>
      <c r="E93" s="99" t="s">
        <v>31</v>
      </c>
      <c r="F93" s="21"/>
      <c r="G93" s="26"/>
      <c r="H93" s="23"/>
      <c r="I93" s="27"/>
      <c r="J93" s="24"/>
      <c r="K93" s="97"/>
      <c r="L93" s="108"/>
      <c r="M93" s="98"/>
    </row>
    <row r="94" spans="1:13" ht="18.95" customHeight="1">
      <c r="A94" s="141" t="s">
        <v>75</v>
      </c>
      <c r="B94" s="144"/>
      <c r="C94" s="106" t="str">
        <f>JL!L27</f>
        <v>Bramborové šišky s mákem, přepuštěné máslo, mléko (brambory, mouka, vejce, máslo, mák, cukr, voda)</v>
      </c>
      <c r="D94" s="9"/>
      <c r="E94" s="19" t="s">
        <v>31</v>
      </c>
      <c r="F94" s="21"/>
      <c r="G94" s="26"/>
      <c r="H94" s="23"/>
      <c r="I94" s="27"/>
      <c r="J94" s="24"/>
      <c r="K94" s="8"/>
      <c r="L94" s="103"/>
      <c r="M94" s="9"/>
    </row>
    <row r="95" spans="1:13" ht="18.95" customHeight="1">
      <c r="A95" s="141" t="s">
        <v>76</v>
      </c>
      <c r="B95" s="145"/>
      <c r="C95" s="106" t="str">
        <f>JL!L32</f>
        <v>Vepřový plátek na houbách, smažené krokety (vepřové maso, mouka, houby, máslo, sůl, pepř, kmín)</v>
      </c>
      <c r="D95" s="9"/>
      <c r="E95" s="19" t="s">
        <v>31</v>
      </c>
      <c r="F95" s="21"/>
      <c r="G95" s="26"/>
      <c r="H95" s="23"/>
      <c r="I95" s="27"/>
      <c r="J95" s="24"/>
      <c r="K95" s="97"/>
      <c r="L95" s="108"/>
      <c r="M95" s="98"/>
    </row>
    <row r="96" spans="1:13" ht="18.95" customHeight="1">
      <c r="A96" s="111"/>
      <c r="B96" s="112"/>
      <c r="C96" s="541"/>
      <c r="D96" s="542"/>
      <c r="E96" s="19"/>
      <c r="F96" s="21"/>
      <c r="G96" s="26"/>
      <c r="H96" s="23"/>
      <c r="I96" s="27"/>
      <c r="J96" s="24"/>
      <c r="K96" s="8"/>
      <c r="L96" s="103"/>
      <c r="M96" s="9"/>
    </row>
    <row r="97" spans="1:13" ht="18.95" customHeight="1">
      <c r="A97" s="95"/>
      <c r="B97" s="97"/>
      <c r="C97" s="95"/>
      <c r="D97" s="9"/>
      <c r="E97" s="19"/>
      <c r="F97" s="21"/>
      <c r="G97" s="28"/>
      <c r="H97" s="23"/>
      <c r="I97" s="27"/>
      <c r="J97" s="24"/>
      <c r="K97" s="97"/>
      <c r="L97" s="108"/>
      <c r="M97" s="98"/>
    </row>
    <row r="98" spans="1:13" ht="18.95" customHeight="1">
      <c r="A98" s="95"/>
      <c r="B98" s="8"/>
      <c r="C98" s="113"/>
      <c r="D98" s="114"/>
      <c r="E98" s="19"/>
      <c r="F98" s="21"/>
      <c r="G98" s="28"/>
      <c r="H98" s="23"/>
      <c r="I98" s="25"/>
      <c r="J98" s="24"/>
      <c r="K98" s="8"/>
      <c r="L98" s="103"/>
      <c r="M98" s="9"/>
    </row>
    <row r="99" spans="1:13" ht="36" customHeight="1">
      <c r="A99" s="100"/>
      <c r="B99" s="97"/>
      <c r="C99" s="95"/>
      <c r="D99" s="9"/>
      <c r="E99" s="19"/>
      <c r="F99" s="21"/>
      <c r="G99" s="28"/>
      <c r="H99" s="23"/>
      <c r="I99" s="25"/>
      <c r="J99" s="24"/>
      <c r="K99" s="8"/>
      <c r="L99" s="103"/>
      <c r="M99" s="9"/>
    </row>
    <row r="100" spans="1:13" ht="18.95" customHeight="1">
      <c r="A100" s="95"/>
      <c r="B100" s="8"/>
      <c r="C100" s="95"/>
      <c r="D100" s="9"/>
      <c r="E100" s="19"/>
      <c r="F100" s="21"/>
      <c r="G100" s="28"/>
      <c r="H100" s="23"/>
      <c r="I100" s="27"/>
      <c r="J100" s="24"/>
      <c r="K100" s="97"/>
      <c r="L100" s="108"/>
      <c r="M100" s="98"/>
    </row>
    <row r="101" spans="1:13" ht="18.95" customHeight="1">
      <c r="A101" s="95"/>
      <c r="B101" s="8"/>
      <c r="C101" s="95"/>
      <c r="D101" s="9"/>
      <c r="E101" s="19"/>
      <c r="F101" s="21"/>
      <c r="G101" s="28"/>
      <c r="H101" s="23"/>
      <c r="I101" s="25"/>
      <c r="J101" s="24"/>
      <c r="K101" s="8"/>
      <c r="L101" s="103"/>
      <c r="M101" s="9"/>
    </row>
    <row r="102" spans="1:13" ht="18.95" customHeight="1">
      <c r="A102" s="95"/>
      <c r="B102" s="8"/>
      <c r="C102" s="95"/>
      <c r="D102" s="8"/>
      <c r="E102" s="21"/>
      <c r="F102" s="21"/>
      <c r="G102" s="29"/>
      <c r="H102" s="23"/>
      <c r="I102" s="15"/>
      <c r="J102" s="15"/>
      <c r="K102" s="15"/>
      <c r="L102" s="103"/>
      <c r="M102" s="15"/>
    </row>
    <row r="103" spans="1:13" ht="18.95" customHeight="1">
      <c r="A103" s="60" t="s">
        <v>32</v>
      </c>
      <c r="H103" s="30"/>
      <c r="K103" s="31"/>
      <c r="L103" s="97"/>
      <c r="M103" s="98"/>
    </row>
    <row r="104" spans="1:13">
      <c r="A104" s="95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5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61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98"/>
    </row>
    <row r="107" spans="1:13">
      <c r="A107" s="55" t="s">
        <v>38</v>
      </c>
      <c r="B107" s="49"/>
      <c r="C107" s="49" t="s">
        <v>39</v>
      </c>
      <c r="D107" s="116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43" t="s">
        <v>49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5"/>
    </row>
    <row r="109" spans="1:13" ht="35.1" customHeight="1">
      <c r="A109" s="5" t="s">
        <v>41</v>
      </c>
      <c r="B109" s="44"/>
      <c r="C109" s="44"/>
      <c r="D109" s="44"/>
      <c r="E109" s="44"/>
      <c r="F109" s="44"/>
      <c r="G109" s="45"/>
      <c r="H109" s="6" t="s">
        <v>11</v>
      </c>
      <c r="I109" s="46">
        <f>I82+1</f>
        <v>44932</v>
      </c>
      <c r="J109" s="44"/>
      <c r="K109" s="44"/>
      <c r="L109" s="44"/>
      <c r="M109" s="47"/>
    </row>
    <row r="110" spans="1:13" ht="16.5" customHeight="1">
      <c r="A110" s="94" t="s">
        <v>12</v>
      </c>
      <c r="B110" s="8"/>
      <c r="C110" s="9"/>
      <c r="D110" s="95" t="s">
        <v>13</v>
      </c>
      <c r="E110" s="8"/>
      <c r="F110" s="8"/>
      <c r="G110" s="8"/>
      <c r="H110" s="94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8" t="s">
        <v>15</v>
      </c>
      <c r="B111" s="49"/>
      <c r="C111" s="9"/>
      <c r="D111" s="62" t="str">
        <f>D84</f>
        <v xml:space="preserve">EYELEVEL - JENEČ </v>
      </c>
      <c r="E111" s="49"/>
      <c r="F111" s="49"/>
      <c r="G111" s="49"/>
      <c r="H111" s="48" t="s">
        <v>14</v>
      </c>
      <c r="I111" s="96" t="str">
        <f>I84</f>
        <v>731 438 517, 776 107 716</v>
      </c>
      <c r="J111" s="49"/>
      <c r="K111" s="49"/>
      <c r="L111" s="49"/>
      <c r="M111" s="50"/>
    </row>
    <row r="112" spans="1:13" ht="12.95" customHeight="1">
      <c r="A112" s="51"/>
      <c r="B112" s="97"/>
      <c r="C112" s="51"/>
      <c r="D112" s="98"/>
      <c r="E112" s="97"/>
      <c r="F112" s="11"/>
      <c r="G112" s="97"/>
      <c r="H112" s="97"/>
      <c r="I112" s="97"/>
      <c r="J112" s="97"/>
      <c r="K112" s="98"/>
      <c r="L112" s="51"/>
      <c r="M112" s="98"/>
    </row>
    <row r="113" spans="1:13" ht="18" customHeight="1">
      <c r="A113" s="12"/>
      <c r="B113" s="44"/>
      <c r="C113" s="13" t="s">
        <v>16</v>
      </c>
      <c r="D113" s="47"/>
      <c r="E113" s="52" t="s">
        <v>17</v>
      </c>
      <c r="F113" s="14" t="s">
        <v>18</v>
      </c>
      <c r="G113" s="44" t="s">
        <v>19</v>
      </c>
      <c r="H113" s="44"/>
      <c r="I113" s="15" t="s">
        <v>20</v>
      </c>
      <c r="J113" s="15" t="s">
        <v>21</v>
      </c>
      <c r="K113" s="47"/>
      <c r="L113" s="95" t="s">
        <v>22</v>
      </c>
      <c r="M113" s="9"/>
    </row>
    <row r="114" spans="1:13" ht="15.75" customHeight="1">
      <c r="A114" s="53"/>
      <c r="B114" s="97"/>
      <c r="C114" s="51"/>
      <c r="D114" s="98"/>
      <c r="E114" s="99" t="s">
        <v>23</v>
      </c>
      <c r="F114" s="11"/>
      <c r="G114" s="16" t="s">
        <v>24</v>
      </c>
      <c r="H114" s="52" t="s">
        <v>5</v>
      </c>
      <c r="I114" s="15" t="s">
        <v>25</v>
      </c>
      <c r="J114" s="17" t="s">
        <v>26</v>
      </c>
      <c r="K114" s="98"/>
      <c r="L114" s="99" t="s">
        <v>27</v>
      </c>
      <c r="M114" s="18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5"/>
      <c r="J115" s="15"/>
      <c r="K115" s="56"/>
      <c r="L115" s="58" t="s">
        <v>29</v>
      </c>
      <c r="M115" s="59" t="s">
        <v>30</v>
      </c>
    </row>
    <row r="116" spans="1:13">
      <c r="A116" s="100">
        <v>1</v>
      </c>
      <c r="B116" s="19"/>
      <c r="C116" s="100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41" t="s">
        <v>59</v>
      </c>
      <c r="B117" s="142"/>
      <c r="C117" s="117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7"/>
      <c r="L117" s="103"/>
      <c r="M117" s="98"/>
    </row>
    <row r="118" spans="1:13" ht="18.95" customHeight="1">
      <c r="A118" s="141" t="s">
        <v>60</v>
      </c>
      <c r="B118" s="142"/>
      <c r="C118" s="95" t="str">
        <f>JL!O15</f>
        <v>Hrachová</v>
      </c>
      <c r="D118" s="9"/>
      <c r="E118" s="99" t="s">
        <v>31</v>
      </c>
      <c r="F118" s="21"/>
      <c r="G118" s="104"/>
      <c r="H118" s="23"/>
      <c r="I118" s="25"/>
      <c r="J118" s="24"/>
      <c r="K118" s="8"/>
      <c r="L118" s="103"/>
      <c r="M118" s="9"/>
    </row>
    <row r="119" spans="1:13" ht="18.95" customHeight="1">
      <c r="A119" s="141" t="s">
        <v>80</v>
      </c>
      <c r="B119" s="143"/>
      <c r="C119" s="106" t="str">
        <f>JL!O19</f>
        <v>Vepřová plec pečená na česneku, dušený špenát, houskové knedlíky (vepřové, sádlo, cibule, mouka, česnek, pepř, sůl)</v>
      </c>
      <c r="D119" s="9"/>
      <c r="E119" s="19" t="s">
        <v>31</v>
      </c>
      <c r="F119" s="21"/>
      <c r="G119" s="26"/>
      <c r="H119" s="23"/>
      <c r="I119" s="25"/>
      <c r="J119" s="24"/>
      <c r="K119" s="97"/>
      <c r="L119" s="108"/>
      <c r="M119" s="98"/>
    </row>
    <row r="120" spans="1:13" ht="18.95" customHeight="1">
      <c r="A120" s="141" t="s">
        <v>81</v>
      </c>
      <c r="B120" s="144"/>
      <c r="C120" s="106" t="str">
        <f>JL!O23</f>
        <v>Fazole s tomatové omáčce, opékaná klobása, okurka (fazole, protlek, česnek, cibule, sůl, chilli, přpe, mouka, paprika, klobása ostravská)</v>
      </c>
      <c r="D120" s="9"/>
      <c r="E120" s="99" t="s">
        <v>31</v>
      </c>
      <c r="F120" s="21"/>
      <c r="G120" s="26"/>
      <c r="H120" s="23"/>
      <c r="I120" s="25"/>
      <c r="J120" s="24"/>
      <c r="K120" s="8"/>
      <c r="L120" s="103"/>
      <c r="M120" s="9"/>
    </row>
    <row r="121" spans="1:13" ht="18.95" customHeight="1">
      <c r="A121" s="141" t="s">
        <v>75</v>
      </c>
      <c r="B121" s="144"/>
      <c r="C121" s="106" t="str">
        <f>JL!O27</f>
        <v>Plněné palačinky se špenátem a sýrem, vařené brambory (mouka, vejce, mléko, sůl, špenát listový, česnek, směs sýrů, olej)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103"/>
      <c r="M121" s="9"/>
    </row>
    <row r="122" spans="1:13" ht="18.95" customHeight="1">
      <c r="A122" s="141" t="s">
        <v>76</v>
      </c>
      <c r="B122" s="145"/>
      <c r="C122" s="106" t="str">
        <f>JL!O32</f>
        <v>Pašerácký kotlet se salámem a sýrem, opékané brambory (kotleta, cibule, salám, sýr, mouka, sůl)</v>
      </c>
      <c r="D122" s="9"/>
      <c r="E122" s="19" t="s">
        <v>31</v>
      </c>
      <c r="F122" s="21"/>
      <c r="G122" s="26"/>
      <c r="H122" s="23"/>
      <c r="I122" s="27"/>
      <c r="J122" s="24"/>
      <c r="K122" s="97"/>
      <c r="L122" s="108"/>
      <c r="M122" s="98"/>
    </row>
    <row r="123" spans="1:13" ht="18.95" customHeight="1">
      <c r="A123" s="111"/>
      <c r="B123" s="112"/>
      <c r="C123" s="541"/>
      <c r="D123" s="542"/>
      <c r="E123" s="19"/>
      <c r="F123" s="21"/>
      <c r="G123" s="26"/>
      <c r="H123" s="23"/>
      <c r="I123" s="27"/>
      <c r="J123" s="24"/>
      <c r="K123" s="8"/>
      <c r="L123" s="103"/>
      <c r="M123" s="9"/>
    </row>
    <row r="124" spans="1:13" ht="18.95" customHeight="1">
      <c r="A124" s="95"/>
      <c r="B124" s="97"/>
      <c r="C124" s="95"/>
      <c r="D124" s="9"/>
      <c r="E124" s="19"/>
      <c r="F124" s="21"/>
      <c r="G124" s="28"/>
      <c r="H124" s="23"/>
      <c r="I124" s="27"/>
      <c r="J124" s="24"/>
      <c r="K124" s="97"/>
      <c r="L124" s="108"/>
      <c r="M124" s="98"/>
    </row>
    <row r="125" spans="1:13" ht="18.95" customHeight="1">
      <c r="A125" s="95"/>
      <c r="B125" s="8"/>
      <c r="C125" s="113"/>
      <c r="D125" s="114"/>
      <c r="E125" s="19"/>
      <c r="F125" s="21"/>
      <c r="G125" s="28"/>
      <c r="H125" s="23"/>
      <c r="I125" s="25"/>
      <c r="J125" s="24"/>
      <c r="K125" s="8"/>
      <c r="L125" s="103"/>
      <c r="M125" s="9"/>
    </row>
    <row r="126" spans="1:13" ht="36" customHeight="1">
      <c r="A126" s="100"/>
      <c r="B126" s="97"/>
      <c r="C126" s="95"/>
      <c r="D126" s="9"/>
      <c r="E126" s="19"/>
      <c r="F126" s="21"/>
      <c r="G126" s="28"/>
      <c r="H126" s="23"/>
      <c r="I126" s="25"/>
      <c r="J126" s="24"/>
      <c r="K126" s="8"/>
      <c r="L126" s="103"/>
      <c r="M126" s="9"/>
    </row>
    <row r="127" spans="1:13" ht="18.95" customHeight="1">
      <c r="A127" s="95"/>
      <c r="B127" s="8"/>
      <c r="C127" s="95"/>
      <c r="D127" s="9"/>
      <c r="E127" s="19"/>
      <c r="F127" s="21"/>
      <c r="G127" s="28"/>
      <c r="H127" s="23"/>
      <c r="I127" s="27"/>
      <c r="J127" s="24"/>
      <c r="K127" s="97"/>
      <c r="L127" s="108"/>
      <c r="M127" s="98"/>
    </row>
    <row r="128" spans="1:13" ht="18.95" customHeight="1">
      <c r="A128" s="95"/>
      <c r="B128" s="8"/>
      <c r="C128" s="95"/>
      <c r="D128" s="9"/>
      <c r="E128" s="19"/>
      <c r="F128" s="21"/>
      <c r="G128" s="28"/>
      <c r="H128" s="23"/>
      <c r="I128" s="25"/>
      <c r="J128" s="24"/>
      <c r="K128" s="8"/>
      <c r="L128" s="103"/>
      <c r="M128" s="9"/>
    </row>
    <row r="129" spans="1:13" ht="18.95" customHeight="1">
      <c r="A129" s="95"/>
      <c r="B129" s="8"/>
      <c r="C129" s="95"/>
      <c r="D129" s="8"/>
      <c r="E129" s="21"/>
      <c r="F129" s="21"/>
      <c r="G129" s="29"/>
      <c r="H129" s="23"/>
      <c r="I129" s="15"/>
      <c r="J129" s="15"/>
      <c r="K129" s="15"/>
      <c r="L129" s="103"/>
      <c r="M129" s="15"/>
    </row>
    <row r="130" spans="1:13" ht="18.95" customHeight="1">
      <c r="A130" s="60" t="s">
        <v>32</v>
      </c>
      <c r="H130" s="30"/>
      <c r="K130" s="31"/>
      <c r="L130" s="97"/>
      <c r="M130" s="98"/>
    </row>
    <row r="131" spans="1:13">
      <c r="A131" s="95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5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61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98"/>
    </row>
    <row r="134" spans="1:13">
      <c r="A134" s="55" t="s">
        <v>38</v>
      </c>
      <c r="B134" s="49"/>
      <c r="C134" s="49" t="s">
        <v>39</v>
      </c>
      <c r="D134" s="116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43" t="s">
        <v>49</v>
      </c>
      <c r="B135" s="544"/>
      <c r="C135" s="544"/>
      <c r="D135" s="544"/>
      <c r="E135" s="544"/>
      <c r="F135" s="544"/>
      <c r="G135" s="544"/>
      <c r="H135" s="544"/>
      <c r="I135" s="544"/>
      <c r="J135" s="544"/>
      <c r="K135" s="544"/>
      <c r="L135" s="544"/>
      <c r="M135" s="545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4"/>
      <c r="C1" s="44"/>
      <c r="D1" s="44"/>
      <c r="E1" s="44"/>
      <c r="F1" s="44"/>
      <c r="G1" s="45"/>
      <c r="H1" s="6" t="s">
        <v>11</v>
      </c>
      <c r="I1" s="46">
        <f>JL!B10</f>
        <v>44928</v>
      </c>
      <c r="J1" s="44"/>
      <c r="K1" s="44"/>
      <c r="L1" s="44"/>
      <c r="M1" s="47"/>
    </row>
    <row r="2" spans="1:13" ht="16.5" customHeight="1">
      <c r="A2" s="94" t="s">
        <v>12</v>
      </c>
      <c r="B2" s="8"/>
      <c r="C2" s="9"/>
      <c r="D2" s="95" t="s">
        <v>13</v>
      </c>
      <c r="E2" s="8"/>
      <c r="F2" s="8"/>
      <c r="G2" s="8"/>
      <c r="H2" s="94" t="s">
        <v>14</v>
      </c>
      <c r="I2" s="10" t="s">
        <v>70</v>
      </c>
      <c r="J2" s="8"/>
      <c r="K2" s="8"/>
      <c r="L2" s="8"/>
      <c r="M2" s="9"/>
    </row>
    <row r="3" spans="1:13" ht="16.5" customHeight="1">
      <c r="A3" s="48" t="s">
        <v>15</v>
      </c>
      <c r="B3" s="49"/>
      <c r="C3" s="9"/>
      <c r="D3" s="62" t="s">
        <v>77</v>
      </c>
      <c r="E3" s="49"/>
      <c r="F3" s="49"/>
      <c r="G3" s="49"/>
      <c r="H3" s="48" t="s">
        <v>14</v>
      </c>
      <c r="I3" s="96">
        <v>602881440</v>
      </c>
      <c r="J3" s="49"/>
      <c r="K3" s="49"/>
      <c r="L3" s="49"/>
      <c r="M3" s="50"/>
    </row>
    <row r="4" spans="1:13" ht="12.95" customHeight="1">
      <c r="A4" s="51"/>
      <c r="B4" s="97"/>
      <c r="C4" s="51"/>
      <c r="D4" s="98"/>
      <c r="E4" s="97"/>
      <c r="F4" s="11"/>
      <c r="G4" s="97"/>
      <c r="H4" s="97"/>
      <c r="I4" s="97"/>
      <c r="J4" s="97"/>
      <c r="K4" s="98"/>
      <c r="L4" s="51"/>
      <c r="M4" s="98"/>
    </row>
    <row r="5" spans="1:13" ht="18" customHeight="1">
      <c r="A5" s="12"/>
      <c r="B5" s="44"/>
      <c r="C5" s="13" t="s">
        <v>16</v>
      </c>
      <c r="D5" s="47"/>
      <c r="E5" s="52" t="s">
        <v>17</v>
      </c>
      <c r="F5" s="14" t="s">
        <v>18</v>
      </c>
      <c r="G5" s="44" t="s">
        <v>19</v>
      </c>
      <c r="H5" s="44"/>
      <c r="I5" s="15" t="s">
        <v>20</v>
      </c>
      <c r="J5" s="15" t="s">
        <v>21</v>
      </c>
      <c r="K5" s="47"/>
      <c r="L5" s="95" t="s">
        <v>22</v>
      </c>
      <c r="M5" s="9"/>
    </row>
    <row r="6" spans="1:13" ht="15.75" customHeight="1">
      <c r="A6" s="53"/>
      <c r="B6" s="97"/>
      <c r="C6" s="51"/>
      <c r="D6" s="98"/>
      <c r="E6" s="99" t="s">
        <v>23</v>
      </c>
      <c r="F6" s="11"/>
      <c r="G6" s="16" t="s">
        <v>24</v>
      </c>
      <c r="H6" s="52" t="s">
        <v>5</v>
      </c>
      <c r="I6" s="15" t="s">
        <v>25</v>
      </c>
      <c r="J6" s="17" t="s">
        <v>26</v>
      </c>
      <c r="K6" s="98"/>
      <c r="L6" s="99" t="s">
        <v>27</v>
      </c>
      <c r="M6" s="18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5"/>
      <c r="J7" s="15"/>
      <c r="K7" s="56"/>
      <c r="L7" s="58" t="s">
        <v>29</v>
      </c>
      <c r="M7" s="59" t="s">
        <v>30</v>
      </c>
    </row>
    <row r="8" spans="1:13">
      <c r="A8" s="100">
        <v>1</v>
      </c>
      <c r="B8" s="19"/>
      <c r="C8" s="100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01" t="s">
        <v>59</v>
      </c>
      <c r="B9" s="102"/>
      <c r="C9" s="95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7"/>
      <c r="L9" s="103"/>
      <c r="M9" s="98"/>
    </row>
    <row r="10" spans="1:13" ht="18.95" customHeight="1">
      <c r="A10" s="101" t="s">
        <v>60</v>
      </c>
      <c r="B10" s="102"/>
      <c r="C10" s="95" t="str">
        <f>JL!C15</f>
        <v>Zeleninový krém</v>
      </c>
      <c r="D10" s="9"/>
      <c r="E10" s="99" t="s">
        <v>31</v>
      </c>
      <c r="F10" s="21"/>
      <c r="G10" s="104"/>
      <c r="H10" s="23"/>
      <c r="I10" s="25"/>
      <c r="J10" s="24"/>
      <c r="K10" s="8"/>
      <c r="L10" s="103"/>
      <c r="M10" s="9"/>
    </row>
    <row r="11" spans="1:13" ht="18.95" customHeight="1">
      <c r="A11" s="101" t="s">
        <v>73</v>
      </c>
      <c r="B11" s="105"/>
      <c r="C11" s="106" t="str">
        <f>JL!C19</f>
        <v>Pečená krkovička na majoránce se slaninou a cibulí, vařené brambory</v>
      </c>
      <c r="D11" s="9"/>
      <c r="E11" s="19" t="s">
        <v>31</v>
      </c>
      <c r="F11" s="21"/>
      <c r="G11" s="26"/>
      <c r="H11" s="107"/>
      <c r="I11" s="25"/>
      <c r="J11" s="24"/>
      <c r="K11" s="97"/>
      <c r="L11" s="108"/>
      <c r="M11" s="98"/>
    </row>
    <row r="12" spans="1:13" ht="18.95" customHeight="1">
      <c r="A12" s="101" t="s">
        <v>74</v>
      </c>
      <c r="B12" s="109"/>
      <c r="C12" s="106" t="str">
        <f>JL!C23</f>
        <v>Drůbeží játra v pikantní omáčce s rajčaty a paprikami, dušená rýže (játra, cibule, zelenina, chilli, česnek, protlak, mouka, sůl, pepř)</v>
      </c>
      <c r="D12" s="9"/>
      <c r="E12" s="99" t="s">
        <v>31</v>
      </c>
      <c r="F12" s="21"/>
      <c r="G12" s="26"/>
      <c r="H12" s="23"/>
      <c r="I12" s="25"/>
      <c r="J12" s="24"/>
      <c r="K12" s="8"/>
      <c r="L12" s="103"/>
      <c r="M12" s="9"/>
    </row>
    <row r="13" spans="1:13" ht="18.95" customHeight="1">
      <c r="A13" s="101" t="s">
        <v>75</v>
      </c>
      <c r="B13" s="109"/>
      <c r="C13" s="106" t="str">
        <f>JL!C27</f>
        <v>Špecle se sýrem - Käsespätzle (bramborové těstoviny "špecle", smažená cibulka, sůl, směs strouhaných sůrů, pažitka)</v>
      </c>
      <c r="D13" s="9"/>
      <c r="E13" s="19" t="s">
        <v>31</v>
      </c>
      <c r="F13" s="21"/>
      <c r="G13" s="26"/>
      <c r="H13" s="23"/>
      <c r="I13" s="27"/>
      <c r="J13" s="24"/>
      <c r="K13" s="8"/>
      <c r="L13" s="103"/>
      <c r="M13" s="9"/>
    </row>
    <row r="14" spans="1:13" ht="18.95" customHeight="1">
      <c r="A14" s="101" t="s">
        <v>76</v>
      </c>
      <c r="B14" s="110"/>
      <c r="C14" s="106" t="str">
        <f>JL!C32</f>
        <v>Kuřecí steak s anglickou slaninou a sýrem,šťouchané brambory s pažitkou (prsa kuř, angl. slanina, sýr, mouka)</v>
      </c>
      <c r="D14" s="9"/>
      <c r="E14" s="19" t="s">
        <v>31</v>
      </c>
      <c r="F14" s="21"/>
      <c r="G14" s="26"/>
      <c r="H14" s="23"/>
      <c r="I14" s="27"/>
      <c r="J14" s="24"/>
      <c r="K14" s="97"/>
      <c r="L14" s="108"/>
      <c r="M14" s="98"/>
    </row>
    <row r="15" spans="1:13" ht="18.95" customHeight="1">
      <c r="A15" s="111"/>
      <c r="B15" s="112"/>
      <c r="C15" s="541"/>
      <c r="D15" s="542"/>
      <c r="E15" s="19"/>
      <c r="F15" s="21"/>
      <c r="G15" s="26"/>
      <c r="H15" s="23"/>
      <c r="I15" s="27"/>
      <c r="J15" s="24"/>
      <c r="K15" s="8"/>
      <c r="L15" s="103"/>
      <c r="M15" s="9"/>
    </row>
    <row r="16" spans="1:13" ht="18.95" customHeight="1">
      <c r="A16" s="95"/>
      <c r="B16" s="97"/>
      <c r="C16" s="95"/>
      <c r="D16" s="9"/>
      <c r="E16" s="19"/>
      <c r="F16" s="21"/>
      <c r="G16" s="28"/>
      <c r="H16" s="23"/>
      <c r="I16" s="27"/>
      <c r="J16" s="24"/>
      <c r="K16" s="97"/>
      <c r="L16" s="108"/>
      <c r="M16" s="98"/>
    </row>
    <row r="17" spans="1:13" ht="18.95" customHeight="1">
      <c r="A17" s="95"/>
      <c r="B17" s="8"/>
      <c r="C17" s="113"/>
      <c r="D17" s="114"/>
      <c r="E17" s="19"/>
      <c r="F17" s="21"/>
      <c r="G17" s="28"/>
      <c r="H17" s="23"/>
      <c r="I17" s="25"/>
      <c r="J17" s="24"/>
      <c r="K17" s="8"/>
      <c r="L17" s="103"/>
      <c r="M17" s="9"/>
    </row>
    <row r="18" spans="1:13" ht="36" customHeight="1">
      <c r="A18" s="100"/>
      <c r="B18" s="97"/>
      <c r="C18" s="95"/>
      <c r="D18" s="9"/>
      <c r="E18" s="19"/>
      <c r="F18" s="21"/>
      <c r="G18" s="28"/>
      <c r="H18" s="23"/>
      <c r="I18" s="27"/>
      <c r="J18" s="24"/>
      <c r="K18" s="97"/>
      <c r="L18" s="108"/>
      <c r="M18" s="98"/>
    </row>
    <row r="19" spans="1:13" ht="18.95" customHeight="1">
      <c r="A19" s="95"/>
      <c r="B19" s="8"/>
      <c r="C19" s="95"/>
      <c r="D19" s="9"/>
      <c r="E19" s="19"/>
      <c r="F19" s="21"/>
      <c r="G19" s="28"/>
      <c r="H19" s="23"/>
      <c r="I19" s="25"/>
      <c r="J19" s="24"/>
      <c r="K19" s="8"/>
      <c r="L19" s="103"/>
      <c r="M19" s="9"/>
    </row>
    <row r="20" spans="1:13" ht="18.95" customHeight="1">
      <c r="A20" s="95"/>
      <c r="B20" s="8"/>
      <c r="C20" s="95"/>
      <c r="D20" s="9"/>
      <c r="E20" s="19"/>
      <c r="F20" s="21"/>
      <c r="G20" s="28"/>
      <c r="H20" s="23"/>
      <c r="I20" s="25"/>
      <c r="J20" s="24"/>
      <c r="K20" s="8"/>
      <c r="L20" s="103"/>
      <c r="M20" s="9"/>
    </row>
    <row r="21" spans="1:13" ht="18.95" customHeight="1">
      <c r="A21" s="95"/>
      <c r="B21" s="8"/>
      <c r="C21" s="95"/>
      <c r="D21" s="8"/>
      <c r="E21" s="21"/>
      <c r="F21" s="21"/>
      <c r="G21" s="29"/>
      <c r="H21" s="23"/>
      <c r="I21" s="15"/>
      <c r="J21" s="15"/>
      <c r="K21" s="15"/>
      <c r="L21" s="103"/>
      <c r="M21" s="15"/>
    </row>
    <row r="22" spans="1:13" ht="18.95" customHeight="1">
      <c r="A22" s="60" t="s">
        <v>32</v>
      </c>
      <c r="H22" s="30"/>
      <c r="K22" s="31"/>
      <c r="L22" s="97"/>
      <c r="M22" s="98"/>
    </row>
    <row r="23" spans="1:13">
      <c r="A23" s="95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5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61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98"/>
    </row>
    <row r="26" spans="1:13">
      <c r="A26" s="55" t="s">
        <v>38</v>
      </c>
      <c r="B26" s="49"/>
      <c r="C26" s="49" t="s">
        <v>39</v>
      </c>
      <c r="D26" s="116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43" t="s">
        <v>49</v>
      </c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5"/>
    </row>
    <row r="28" spans="1:13" ht="35.1" customHeight="1">
      <c r="A28" s="5" t="s">
        <v>41</v>
      </c>
      <c r="B28" s="44"/>
      <c r="C28" s="44"/>
      <c r="D28" s="44"/>
      <c r="E28" s="44"/>
      <c r="F28" s="44"/>
      <c r="G28" s="45"/>
      <c r="H28" s="6" t="s">
        <v>11</v>
      </c>
      <c r="I28" s="46">
        <f>I1+1</f>
        <v>44929</v>
      </c>
      <c r="J28" s="44"/>
      <c r="K28" s="44"/>
      <c r="L28" s="44"/>
      <c r="M28" s="47"/>
    </row>
    <row r="29" spans="1:13" ht="16.5" customHeight="1">
      <c r="A29" s="94" t="s">
        <v>12</v>
      </c>
      <c r="B29" s="8"/>
      <c r="C29" s="9"/>
      <c r="D29" s="95" t="s">
        <v>13</v>
      </c>
      <c r="E29" s="8"/>
      <c r="F29" s="8"/>
      <c r="G29" s="8"/>
      <c r="H29" s="94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8" t="s">
        <v>15</v>
      </c>
      <c r="B30" s="49"/>
      <c r="C30" s="9"/>
      <c r="D30" s="62" t="str">
        <f>D3</f>
        <v>KLOKOČKA AUTOSALON - ŘEPY</v>
      </c>
      <c r="E30" s="49"/>
      <c r="F30" s="49"/>
      <c r="G30" s="49"/>
      <c r="H30" s="48" t="s">
        <v>14</v>
      </c>
      <c r="I30" s="96">
        <f>I3</f>
        <v>602881440</v>
      </c>
      <c r="J30" s="49"/>
      <c r="K30" s="49"/>
      <c r="L30" s="49"/>
      <c r="M30" s="50"/>
    </row>
    <row r="31" spans="1:13" ht="12.95" customHeight="1">
      <c r="A31" s="51"/>
      <c r="B31" s="97"/>
      <c r="C31" s="51"/>
      <c r="D31" s="98"/>
      <c r="E31" s="97"/>
      <c r="F31" s="11"/>
      <c r="G31" s="97"/>
      <c r="H31" s="97"/>
      <c r="I31" s="97"/>
      <c r="J31" s="97"/>
      <c r="K31" s="98"/>
      <c r="L31" s="51"/>
      <c r="M31" s="98"/>
    </row>
    <row r="32" spans="1:13" ht="18" customHeight="1">
      <c r="A32" s="12"/>
      <c r="B32" s="44"/>
      <c r="C32" s="13" t="s">
        <v>16</v>
      </c>
      <c r="D32" s="47"/>
      <c r="E32" s="52" t="s">
        <v>17</v>
      </c>
      <c r="F32" s="14" t="s">
        <v>18</v>
      </c>
      <c r="G32" s="44" t="s">
        <v>19</v>
      </c>
      <c r="H32" s="44"/>
      <c r="I32" s="15" t="s">
        <v>20</v>
      </c>
      <c r="J32" s="15" t="s">
        <v>21</v>
      </c>
      <c r="K32" s="47"/>
      <c r="L32" s="95" t="s">
        <v>22</v>
      </c>
      <c r="M32" s="9"/>
    </row>
    <row r="33" spans="1:13" ht="15.75" customHeight="1">
      <c r="A33" s="53"/>
      <c r="B33" s="97"/>
      <c r="C33" s="51"/>
      <c r="D33" s="98"/>
      <c r="E33" s="99" t="s">
        <v>23</v>
      </c>
      <c r="F33" s="11"/>
      <c r="G33" s="16" t="s">
        <v>24</v>
      </c>
      <c r="H33" s="52" t="s">
        <v>5</v>
      </c>
      <c r="I33" s="15" t="s">
        <v>25</v>
      </c>
      <c r="J33" s="17" t="s">
        <v>26</v>
      </c>
      <c r="K33" s="98"/>
      <c r="L33" s="99" t="s">
        <v>27</v>
      </c>
      <c r="M33" s="18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5"/>
      <c r="J34" s="15"/>
      <c r="K34" s="56"/>
      <c r="L34" s="58" t="s">
        <v>29</v>
      </c>
      <c r="M34" s="59" t="s">
        <v>30</v>
      </c>
    </row>
    <row r="35" spans="1:13">
      <c r="A35" s="100">
        <v>1</v>
      </c>
      <c r="B35" s="19"/>
      <c r="C35" s="100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01" t="s">
        <v>59</v>
      </c>
      <c r="B36" s="102"/>
      <c r="C36" s="117" t="str">
        <f>JL!F12</f>
        <v>Hovězí vývar s masem a vlasovými nudlemi</v>
      </c>
      <c r="D36" s="9"/>
      <c r="E36" s="19" t="s">
        <v>31</v>
      </c>
      <c r="F36" s="88"/>
      <c r="G36" s="22"/>
      <c r="H36" s="23"/>
      <c r="I36" s="23"/>
      <c r="J36" s="24"/>
      <c r="K36" s="97"/>
      <c r="L36" s="103"/>
      <c r="M36" s="98"/>
    </row>
    <row r="37" spans="1:13" ht="18.95" customHeight="1">
      <c r="A37" s="101" t="s">
        <v>60</v>
      </c>
      <c r="B37" s="102"/>
      <c r="C37" s="95" t="str">
        <f>JL!F15</f>
        <v>Gulášová polévka</v>
      </c>
      <c r="D37" s="9"/>
      <c r="E37" s="99" t="s">
        <v>31</v>
      </c>
      <c r="F37" s="88"/>
      <c r="G37" s="104"/>
      <c r="H37" s="23"/>
      <c r="I37" s="25"/>
      <c r="J37" s="24"/>
      <c r="K37" s="8"/>
      <c r="L37" s="103"/>
      <c r="M37" s="9"/>
    </row>
    <row r="38" spans="1:13" ht="18.95" customHeight="1">
      <c r="A38" s="101" t="s">
        <v>73</v>
      </c>
      <c r="B38" s="105"/>
      <c r="C38" s="106" t="str">
        <f>JL!F19</f>
        <v>Vepřová plec dušená se zeleninou, houskové knedlíky (vepřové maso, kořenová zelenina, okurky, slanina, cibule, mouka, sůl, pepř, kmín, cukr, smetana, mléko)</v>
      </c>
      <c r="D38" s="9"/>
      <c r="E38" s="19" t="s">
        <v>31</v>
      </c>
      <c r="F38" s="88"/>
      <c r="G38" s="119"/>
      <c r="H38" s="23"/>
      <c r="I38" s="25"/>
      <c r="J38" s="24"/>
      <c r="K38" s="97"/>
      <c r="L38" s="108"/>
      <c r="M38" s="98"/>
    </row>
    <row r="39" spans="1:13" ht="18.95" customHeight="1">
      <c r="A39" s="101" t="s">
        <v>74</v>
      </c>
      <c r="B39" s="109"/>
      <c r="C39" s="106" t="str">
        <f>JL!F23</f>
        <v>Smažený mletý jihočeský řízek se sýrem,  šťouchané brambory s cibulkou (mleté maso, cibule, vejce, slanina, strouhanka, mouka, sůl, česnek, pepř, brambory)</v>
      </c>
      <c r="D39" s="9"/>
      <c r="E39" s="99" t="s">
        <v>31</v>
      </c>
      <c r="F39" s="88"/>
      <c r="G39" s="26"/>
      <c r="H39" s="23"/>
      <c r="I39" s="27"/>
      <c r="J39" s="24"/>
      <c r="K39" s="97"/>
      <c r="L39" s="108"/>
      <c r="M39" s="98"/>
    </row>
    <row r="40" spans="1:13" ht="18.95" customHeight="1">
      <c r="A40" s="101" t="s">
        <v>75</v>
      </c>
      <c r="B40" s="109"/>
      <c r="C40" s="106" t="str">
        <f>JL!F27</f>
        <v>Thajské zelené karí s kokosovým mlékem, jasmínová rýže (brambory, kokosové mléko, kari pasta, cibule, feferonky, mrkev, zelenina, česnek, cukr, koriandr)</v>
      </c>
      <c r="D40" s="9"/>
      <c r="E40" s="19" t="s">
        <v>31</v>
      </c>
      <c r="F40" s="88"/>
      <c r="G40" s="26"/>
      <c r="H40" s="23"/>
      <c r="I40" s="27"/>
      <c r="J40" s="24"/>
      <c r="K40" s="8"/>
      <c r="L40" s="103"/>
      <c r="M40" s="9"/>
    </row>
    <row r="41" spans="1:13" ht="18.95" customHeight="1">
      <c r="A41" s="101" t="s">
        <v>76</v>
      </c>
      <c r="B41" s="110"/>
      <c r="C41" s="106" t="str">
        <f>JL!F32</f>
        <v>Vídeňská hovězí roštěná, americké brambory (hovězí rostěná, mouka, pepř, sůl, cibule)</v>
      </c>
      <c r="D41" s="9"/>
      <c r="E41" s="19" t="s">
        <v>31</v>
      </c>
      <c r="F41" s="88"/>
      <c r="G41" s="26"/>
      <c r="H41" s="23"/>
      <c r="I41" s="27"/>
      <c r="J41" s="24"/>
      <c r="K41" s="97"/>
      <c r="L41" s="108"/>
      <c r="M41" s="98"/>
    </row>
    <row r="42" spans="1:13" ht="18.95" customHeight="1">
      <c r="A42" s="111"/>
      <c r="B42" s="112"/>
      <c r="C42" s="541"/>
      <c r="D42" s="542"/>
      <c r="E42" s="19"/>
      <c r="F42" s="88"/>
      <c r="G42" s="26"/>
      <c r="H42" s="23"/>
      <c r="I42" s="118"/>
      <c r="J42" s="24"/>
      <c r="K42" s="8"/>
      <c r="L42" s="103"/>
      <c r="M42" s="9"/>
    </row>
    <row r="43" spans="1:13" ht="18.95" customHeight="1">
      <c r="A43" s="95"/>
      <c r="B43" s="97"/>
      <c r="C43" s="95"/>
      <c r="D43" s="9"/>
      <c r="E43" s="19"/>
      <c r="F43" s="88"/>
      <c r="G43" s="28"/>
      <c r="H43" s="23"/>
      <c r="I43" s="27"/>
      <c r="J43" s="24"/>
      <c r="K43" s="97"/>
      <c r="L43" s="108"/>
      <c r="M43" s="98"/>
    </row>
    <row r="44" spans="1:13" ht="18.95" customHeight="1">
      <c r="A44" s="95"/>
      <c r="B44" s="8"/>
      <c r="C44" s="113"/>
      <c r="D44" s="114"/>
      <c r="E44" s="19"/>
      <c r="F44" s="21"/>
      <c r="G44" s="28"/>
      <c r="H44" s="23"/>
      <c r="I44" s="25"/>
      <c r="J44" s="24"/>
      <c r="K44" s="8"/>
      <c r="L44" s="103"/>
      <c r="M44" s="9"/>
    </row>
    <row r="45" spans="1:13" ht="36" customHeight="1">
      <c r="A45" s="100"/>
      <c r="B45" s="97"/>
      <c r="C45" s="95"/>
      <c r="D45" s="9"/>
      <c r="E45" s="19"/>
      <c r="F45" s="21"/>
      <c r="G45" s="28"/>
      <c r="H45" s="23"/>
      <c r="I45" s="27"/>
      <c r="J45" s="24"/>
      <c r="K45" s="97"/>
      <c r="L45" s="108"/>
      <c r="M45" s="98"/>
    </row>
    <row r="46" spans="1:13" ht="18.95" customHeight="1">
      <c r="A46" s="95"/>
      <c r="B46" s="8"/>
      <c r="C46" s="95"/>
      <c r="D46" s="9"/>
      <c r="E46" s="19"/>
      <c r="F46" s="21"/>
      <c r="G46" s="28"/>
      <c r="H46" s="23"/>
      <c r="I46" s="25"/>
      <c r="J46" s="24"/>
      <c r="K46" s="8"/>
      <c r="L46" s="103"/>
      <c r="M46" s="9"/>
    </row>
    <row r="47" spans="1:13" ht="18.95" customHeight="1">
      <c r="A47" s="95"/>
      <c r="B47" s="8"/>
      <c r="C47" s="95"/>
      <c r="D47" s="9"/>
      <c r="E47" s="19"/>
      <c r="F47" s="21"/>
      <c r="G47" s="28"/>
      <c r="H47" s="23"/>
      <c r="I47" s="25"/>
      <c r="J47" s="24"/>
      <c r="K47" s="8"/>
      <c r="L47" s="103"/>
      <c r="M47" s="9"/>
    </row>
    <row r="48" spans="1:13" ht="18.95" customHeight="1">
      <c r="A48" s="95"/>
      <c r="B48" s="8"/>
      <c r="C48" s="95"/>
      <c r="D48" s="8"/>
      <c r="E48" s="21"/>
      <c r="F48" s="21"/>
      <c r="G48" s="29"/>
      <c r="H48" s="23"/>
      <c r="I48" s="15"/>
      <c r="J48" s="15"/>
      <c r="K48" s="15"/>
      <c r="L48" s="103"/>
      <c r="M48" s="15"/>
    </row>
    <row r="49" spans="1:13" ht="18.95" customHeight="1">
      <c r="A49" s="60" t="s">
        <v>32</v>
      </c>
      <c r="H49" s="30"/>
      <c r="K49" s="31"/>
      <c r="L49" s="97"/>
      <c r="M49" s="98"/>
    </row>
    <row r="50" spans="1:13">
      <c r="A50" s="95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5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61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98"/>
    </row>
    <row r="53" spans="1:13">
      <c r="A53" s="55" t="s">
        <v>38</v>
      </c>
      <c r="B53" s="49"/>
      <c r="C53" s="49" t="s">
        <v>39</v>
      </c>
      <c r="D53" s="116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43" t="s">
        <v>49</v>
      </c>
      <c r="B54" s="544"/>
      <c r="C54" s="544"/>
      <c r="D54" s="544"/>
      <c r="E54" s="544"/>
      <c r="F54" s="544"/>
      <c r="G54" s="544"/>
      <c r="H54" s="544"/>
      <c r="I54" s="544"/>
      <c r="J54" s="544"/>
      <c r="K54" s="544"/>
      <c r="L54" s="544"/>
      <c r="M54" s="545"/>
    </row>
    <row r="55" spans="1:13" ht="35.1" customHeight="1">
      <c r="A55" s="5" t="s">
        <v>41</v>
      </c>
      <c r="B55" s="44"/>
      <c r="C55" s="44"/>
      <c r="D55" s="44"/>
      <c r="E55" s="44"/>
      <c r="F55" s="44"/>
      <c r="G55" s="45"/>
      <c r="H55" s="6" t="s">
        <v>11</v>
      </c>
      <c r="I55" s="46">
        <f>I28+1</f>
        <v>44930</v>
      </c>
      <c r="J55" s="44"/>
      <c r="K55" s="44"/>
      <c r="L55" s="44"/>
      <c r="M55" s="47"/>
    </row>
    <row r="56" spans="1:13" ht="16.5" customHeight="1">
      <c r="A56" s="94" t="s">
        <v>12</v>
      </c>
      <c r="B56" s="8"/>
      <c r="C56" s="9"/>
      <c r="D56" s="95" t="s">
        <v>13</v>
      </c>
      <c r="E56" s="8"/>
      <c r="F56" s="8"/>
      <c r="G56" s="8"/>
      <c r="H56" s="94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8" t="s">
        <v>15</v>
      </c>
      <c r="B57" s="49"/>
      <c r="C57" s="9"/>
      <c r="D57" s="62" t="str">
        <f>D30</f>
        <v>KLOKOČKA AUTOSALON - ŘEPY</v>
      </c>
      <c r="E57" s="49"/>
      <c r="F57" s="49"/>
      <c r="G57" s="49"/>
      <c r="H57" s="48" t="s">
        <v>14</v>
      </c>
      <c r="I57" s="96">
        <f>I30</f>
        <v>602881440</v>
      </c>
      <c r="J57" s="49"/>
      <c r="K57" s="49"/>
      <c r="L57" s="49"/>
      <c r="M57" s="50"/>
    </row>
    <row r="58" spans="1:13" ht="12.95" customHeight="1">
      <c r="A58" s="51"/>
      <c r="B58" s="97"/>
      <c r="C58" s="51"/>
      <c r="D58" s="98"/>
      <c r="E58" s="97"/>
      <c r="F58" s="11"/>
      <c r="G58" s="97"/>
      <c r="H58" s="97"/>
      <c r="I58" s="97"/>
      <c r="J58" s="97"/>
      <c r="K58" s="98"/>
      <c r="L58" s="51"/>
      <c r="M58" s="98"/>
    </row>
    <row r="59" spans="1:13" ht="18" customHeight="1">
      <c r="A59" s="12"/>
      <c r="B59" s="44"/>
      <c r="C59" s="13" t="s">
        <v>16</v>
      </c>
      <c r="D59" s="47"/>
      <c r="E59" s="52" t="s">
        <v>17</v>
      </c>
      <c r="F59" s="14" t="s">
        <v>18</v>
      </c>
      <c r="G59" s="44" t="s">
        <v>19</v>
      </c>
      <c r="H59" s="44"/>
      <c r="I59" s="15" t="s">
        <v>20</v>
      </c>
      <c r="J59" s="15" t="s">
        <v>21</v>
      </c>
      <c r="K59" s="47"/>
      <c r="L59" s="95" t="s">
        <v>22</v>
      </c>
      <c r="M59" s="9"/>
    </row>
    <row r="60" spans="1:13" ht="15.75" customHeight="1">
      <c r="A60" s="53"/>
      <c r="B60" s="97"/>
      <c r="C60" s="51"/>
      <c r="D60" s="98"/>
      <c r="E60" s="99" t="s">
        <v>23</v>
      </c>
      <c r="F60" s="11"/>
      <c r="G60" s="16" t="s">
        <v>24</v>
      </c>
      <c r="H60" s="52" t="s">
        <v>5</v>
      </c>
      <c r="I60" s="15" t="s">
        <v>25</v>
      </c>
      <c r="J60" s="17" t="s">
        <v>26</v>
      </c>
      <c r="K60" s="98"/>
      <c r="L60" s="99" t="s">
        <v>27</v>
      </c>
      <c r="M60" s="18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5"/>
      <c r="J61" s="15"/>
      <c r="K61" s="56"/>
      <c r="L61" s="58" t="s">
        <v>29</v>
      </c>
      <c r="M61" s="59" t="s">
        <v>30</v>
      </c>
    </row>
    <row r="62" spans="1:13">
      <c r="A62" s="100">
        <v>1</v>
      </c>
      <c r="B62" s="19"/>
      <c r="C62" s="100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01" t="s">
        <v>59</v>
      </c>
      <c r="B63" s="102"/>
      <c r="C63" s="117" t="str">
        <f>JL!I12</f>
        <v>Slovenská kroupová se zeleninou</v>
      </c>
      <c r="D63" s="9"/>
      <c r="E63" s="19" t="s">
        <v>31</v>
      </c>
      <c r="F63" s="88"/>
      <c r="G63" s="22"/>
      <c r="H63" s="23"/>
      <c r="I63" s="23"/>
      <c r="J63" s="24"/>
      <c r="K63" s="97"/>
      <c r="L63" s="103"/>
      <c r="M63" s="98"/>
    </row>
    <row r="64" spans="1:13" ht="18.95" customHeight="1">
      <c r="A64" s="101" t="s">
        <v>60</v>
      </c>
      <c r="B64" s="102"/>
      <c r="C64" s="95" t="str">
        <f>JL!I15</f>
        <v>Rychtářská s ovesnými vločkami</v>
      </c>
      <c r="D64" s="9"/>
      <c r="E64" s="99" t="s">
        <v>31</v>
      </c>
      <c r="F64" s="88"/>
      <c r="G64" s="104"/>
      <c r="H64" s="23"/>
      <c r="I64" s="25"/>
      <c r="J64" s="24"/>
      <c r="K64" s="8"/>
      <c r="L64" s="103"/>
      <c r="M64" s="9"/>
    </row>
    <row r="65" spans="1:13" ht="18.95" customHeight="1">
      <c r="A65" s="101" t="s">
        <v>73</v>
      </c>
      <c r="B65" s="105"/>
      <c r="C65" s="106" t="str">
        <f>JL!I19</f>
        <v>Hronovská vepřová kýta na zázvoru, bramborová kaše (vepřové maso, cibule, zázvor, slanina, mouka, sůl, pepř, citron)</v>
      </c>
      <c r="D65" s="9"/>
      <c r="E65" s="19" t="s">
        <v>31</v>
      </c>
      <c r="F65" s="88"/>
      <c r="G65" s="26"/>
      <c r="H65" s="23"/>
      <c r="I65" s="25"/>
      <c r="J65" s="24"/>
      <c r="K65" s="97"/>
      <c r="L65" s="108"/>
      <c r="M65" s="98"/>
    </row>
    <row r="66" spans="1:13" ht="18.95" customHeight="1">
      <c r="A66" s="101" t="s">
        <v>74</v>
      </c>
      <c r="B66" s="109"/>
      <c r="C66" s="106" t="str">
        <f>JL!I23</f>
        <v>Chalupářský hovězí guláš, houskové knedlíky (hovězí maso, slanina, cibule, žampiony, kapie, mouka, česnek, sůl, paprika mletá, feferonky)</v>
      </c>
      <c r="D66" s="9"/>
      <c r="E66" s="99" t="s">
        <v>31</v>
      </c>
      <c r="F66" s="88"/>
      <c r="G66" s="26"/>
      <c r="H66" s="23"/>
      <c r="I66" s="27"/>
      <c r="J66" s="24"/>
      <c r="K66" s="97"/>
      <c r="L66" s="108"/>
      <c r="M66" s="98"/>
    </row>
    <row r="67" spans="1:13" ht="18.95" customHeight="1">
      <c r="A67" s="101" t="s">
        <v>75</v>
      </c>
      <c r="B67" s="109"/>
      <c r="C67" s="106" t="str">
        <f>JL!I27</f>
        <v>Gratinované brambory s cuketou, červenou cibulí, rajčaty a sýrem na způsob Mousaky</v>
      </c>
      <c r="D67" s="9"/>
      <c r="E67" s="19" t="s">
        <v>31</v>
      </c>
      <c r="F67" s="88"/>
      <c r="G67" s="26"/>
      <c r="H67" s="23"/>
      <c r="I67" s="27"/>
      <c r="J67" s="24"/>
      <c r="K67" s="8"/>
      <c r="L67" s="103"/>
      <c r="M67" s="9"/>
    </row>
    <row r="68" spans="1:13" ht="18.95" customHeight="1">
      <c r="A68" s="101" t="s">
        <v>76</v>
      </c>
      <c r="B68" s="110"/>
      <c r="C68" s="106" t="str">
        <f>JL!H32</f>
        <v>4.</v>
      </c>
      <c r="D68" s="9"/>
      <c r="E68" s="19" t="s">
        <v>31</v>
      </c>
      <c r="F68" s="88"/>
      <c r="G68" s="26"/>
      <c r="H68" s="23"/>
      <c r="I68" s="27"/>
      <c r="J68" s="24"/>
      <c r="K68" s="97"/>
      <c r="L68" s="108"/>
      <c r="M68" s="98"/>
    </row>
    <row r="69" spans="1:13" ht="18.95" customHeight="1">
      <c r="A69" s="111"/>
      <c r="B69" s="112"/>
      <c r="C69" s="541"/>
      <c r="D69" s="542"/>
      <c r="E69" s="19"/>
      <c r="F69" s="88"/>
      <c r="G69" s="26"/>
      <c r="H69" s="23"/>
      <c r="I69" s="27"/>
      <c r="J69" s="24"/>
      <c r="K69" s="8"/>
      <c r="L69" s="103"/>
      <c r="M69" s="9"/>
    </row>
    <row r="70" spans="1:13" ht="18.95" customHeight="1">
      <c r="A70" s="95"/>
      <c r="B70" s="97"/>
      <c r="C70" s="95"/>
      <c r="D70" s="9"/>
      <c r="E70" s="19"/>
      <c r="F70" s="88"/>
      <c r="G70" s="28"/>
      <c r="H70" s="23"/>
      <c r="I70" s="27"/>
      <c r="J70" s="24"/>
      <c r="K70" s="97"/>
      <c r="L70" s="108"/>
      <c r="M70" s="98"/>
    </row>
    <row r="71" spans="1:13" ht="18.95" customHeight="1">
      <c r="A71" s="95"/>
      <c r="B71" s="8"/>
      <c r="C71" s="113"/>
      <c r="D71" s="114"/>
      <c r="E71" s="19"/>
      <c r="F71" s="21"/>
      <c r="G71" s="28"/>
      <c r="H71" s="23"/>
      <c r="I71" s="25"/>
      <c r="J71" s="24"/>
      <c r="K71" s="8"/>
      <c r="L71" s="103"/>
      <c r="M71" s="9"/>
    </row>
    <row r="72" spans="1:13" ht="36" customHeight="1">
      <c r="A72" s="100"/>
      <c r="B72" s="97"/>
      <c r="C72" s="95"/>
      <c r="D72" s="9"/>
      <c r="E72" s="19"/>
      <c r="F72" s="21"/>
      <c r="G72" s="28"/>
      <c r="H72" s="23"/>
      <c r="I72" s="25"/>
      <c r="J72" s="24"/>
      <c r="K72" s="8"/>
      <c r="L72" s="103"/>
      <c r="M72" s="9"/>
    </row>
    <row r="73" spans="1:13" ht="18.95" customHeight="1">
      <c r="A73" s="95"/>
      <c r="B73" s="8"/>
      <c r="C73" s="95"/>
      <c r="D73" s="9"/>
      <c r="E73" s="19"/>
      <c r="F73" s="21"/>
      <c r="G73" s="28"/>
      <c r="H73" s="23"/>
      <c r="I73" s="27"/>
      <c r="J73" s="24"/>
      <c r="K73" s="97"/>
      <c r="L73" s="108"/>
      <c r="M73" s="98"/>
    </row>
    <row r="74" spans="1:13" ht="18.95" customHeight="1">
      <c r="A74" s="95"/>
      <c r="B74" s="8"/>
      <c r="C74" s="95"/>
      <c r="D74" s="9"/>
      <c r="E74" s="19"/>
      <c r="F74" s="21"/>
      <c r="G74" s="28"/>
      <c r="H74" s="23"/>
      <c r="I74" s="25"/>
      <c r="J74" s="24"/>
      <c r="K74" s="8"/>
      <c r="L74" s="103"/>
      <c r="M74" s="9"/>
    </row>
    <row r="75" spans="1:13" ht="18.95" customHeight="1">
      <c r="A75" s="95"/>
      <c r="B75" s="8"/>
      <c r="C75" s="95"/>
      <c r="D75" s="8"/>
      <c r="E75" s="21"/>
      <c r="F75" s="21"/>
      <c r="G75" s="29"/>
      <c r="H75" s="23"/>
      <c r="I75" s="15"/>
      <c r="J75" s="15"/>
      <c r="K75" s="15"/>
      <c r="L75" s="103"/>
      <c r="M75" s="15"/>
    </row>
    <row r="76" spans="1:13" ht="18.95" customHeight="1">
      <c r="A76" s="60" t="s">
        <v>32</v>
      </c>
      <c r="H76" s="30"/>
      <c r="K76" s="31"/>
      <c r="L76" s="97"/>
      <c r="M76" s="98"/>
    </row>
    <row r="77" spans="1:13">
      <c r="A77" s="95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5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61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98"/>
    </row>
    <row r="80" spans="1:13">
      <c r="A80" s="55" t="s">
        <v>38</v>
      </c>
      <c r="B80" s="49"/>
      <c r="C80" s="49" t="s">
        <v>39</v>
      </c>
      <c r="D80" s="116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43" t="s">
        <v>49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5"/>
    </row>
    <row r="82" spans="1:13" ht="35.1" customHeight="1">
      <c r="A82" s="5" t="s">
        <v>41</v>
      </c>
      <c r="B82" s="44"/>
      <c r="C82" s="44"/>
      <c r="D82" s="44"/>
      <c r="E82" s="44"/>
      <c r="F82" s="44"/>
      <c r="G82" s="45"/>
      <c r="H82" s="6" t="s">
        <v>11</v>
      </c>
      <c r="I82" s="46">
        <f>I55+1</f>
        <v>44931</v>
      </c>
      <c r="J82" s="44"/>
      <c r="K82" s="44"/>
      <c r="L82" s="44"/>
      <c r="M82" s="47"/>
    </row>
    <row r="83" spans="1:13" ht="16.5" customHeight="1">
      <c r="A83" s="94" t="s">
        <v>12</v>
      </c>
      <c r="B83" s="8"/>
      <c r="C83" s="9"/>
      <c r="D83" s="95" t="s">
        <v>13</v>
      </c>
      <c r="E83" s="8"/>
      <c r="F83" s="8"/>
      <c r="G83" s="8"/>
      <c r="H83" s="94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8" t="s">
        <v>15</v>
      </c>
      <c r="B84" s="49"/>
      <c r="C84" s="9"/>
      <c r="D84" s="62" t="str">
        <f>D57</f>
        <v>KLOKOČKA AUTOSALON - ŘEPY</v>
      </c>
      <c r="E84" s="49"/>
      <c r="F84" s="49"/>
      <c r="G84" s="49"/>
      <c r="H84" s="48" t="s">
        <v>14</v>
      </c>
      <c r="I84" s="96">
        <f>I57</f>
        <v>602881440</v>
      </c>
      <c r="J84" s="49"/>
      <c r="K84" s="49"/>
      <c r="L84" s="49"/>
      <c r="M84" s="50"/>
    </row>
    <row r="85" spans="1:13" ht="12.95" customHeight="1">
      <c r="A85" s="51"/>
      <c r="B85" s="97"/>
      <c r="C85" s="51"/>
      <c r="D85" s="98"/>
      <c r="E85" s="97"/>
      <c r="F85" s="11"/>
      <c r="G85" s="97"/>
      <c r="H85" s="97"/>
      <c r="I85" s="97"/>
      <c r="J85" s="97"/>
      <c r="K85" s="98"/>
      <c r="L85" s="51"/>
      <c r="M85" s="98"/>
    </row>
    <row r="86" spans="1:13" ht="18" customHeight="1">
      <c r="A86" s="12"/>
      <c r="B86" s="44"/>
      <c r="C86" s="13" t="s">
        <v>16</v>
      </c>
      <c r="D86" s="47"/>
      <c r="E86" s="52" t="s">
        <v>17</v>
      </c>
      <c r="F86" s="14" t="s">
        <v>18</v>
      </c>
      <c r="G86" s="44" t="s">
        <v>19</v>
      </c>
      <c r="H86" s="44"/>
      <c r="I86" s="15" t="s">
        <v>20</v>
      </c>
      <c r="J86" s="15" t="s">
        <v>21</v>
      </c>
      <c r="K86" s="47"/>
      <c r="L86" s="95" t="s">
        <v>22</v>
      </c>
      <c r="M86" s="9"/>
    </row>
    <row r="87" spans="1:13" ht="15.75" customHeight="1">
      <c r="A87" s="53"/>
      <c r="B87" s="97"/>
      <c r="C87" s="51"/>
      <c r="D87" s="98"/>
      <c r="E87" s="99" t="s">
        <v>23</v>
      </c>
      <c r="F87" s="11"/>
      <c r="G87" s="16" t="s">
        <v>24</v>
      </c>
      <c r="H87" s="52" t="s">
        <v>5</v>
      </c>
      <c r="I87" s="15" t="s">
        <v>25</v>
      </c>
      <c r="J87" s="17" t="s">
        <v>26</v>
      </c>
      <c r="K87" s="98"/>
      <c r="L87" s="99" t="s">
        <v>27</v>
      </c>
      <c r="M87" s="18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5"/>
      <c r="J88" s="15"/>
      <c r="K88" s="56"/>
      <c r="L88" s="58" t="s">
        <v>29</v>
      </c>
      <c r="M88" s="59" t="s">
        <v>30</v>
      </c>
    </row>
    <row r="89" spans="1:13">
      <c r="A89" s="100">
        <v>1</v>
      </c>
      <c r="B89" s="19"/>
      <c r="C89" s="100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01" t="s">
        <v>59</v>
      </c>
      <c r="B90" s="102"/>
      <c r="C90" s="95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7"/>
      <c r="L90" s="103"/>
      <c r="M90" s="98"/>
    </row>
    <row r="91" spans="1:13" ht="18.95" customHeight="1">
      <c r="A91" s="101" t="s">
        <v>60</v>
      </c>
      <c r="B91" s="102"/>
      <c r="C91" s="95" t="str">
        <f>JL!L15</f>
        <v>Horácká fazolová s paprikou</v>
      </c>
      <c r="D91" s="9"/>
      <c r="E91" s="99" t="s">
        <v>31</v>
      </c>
      <c r="F91" s="21"/>
      <c r="G91" s="104"/>
      <c r="H91" s="23"/>
      <c r="I91" s="25"/>
      <c r="J91" s="24"/>
      <c r="K91" s="8"/>
      <c r="L91" s="103"/>
      <c r="M91" s="9"/>
    </row>
    <row r="92" spans="1:13" ht="18.95" customHeight="1">
      <c r="A92" s="101" t="s">
        <v>73</v>
      </c>
      <c r="B92" s="105"/>
      <c r="C92" s="106" t="str">
        <f>JL!L19</f>
        <v>Burgundská hovězí pečeně na červeném víně, houskové knedlíky (hovězí, mouka, cukr, ocet, protlak, sůl, pepř, slanina, víno)</v>
      </c>
      <c r="D92" s="9"/>
      <c r="E92" s="19" t="s">
        <v>31</v>
      </c>
      <c r="F92" s="21"/>
      <c r="G92" s="119"/>
      <c r="H92" s="23"/>
      <c r="I92" s="25"/>
      <c r="J92" s="24"/>
      <c r="K92" s="97"/>
      <c r="L92" s="108"/>
      <c r="M92" s="98"/>
    </row>
    <row r="93" spans="1:13" ht="18.95" customHeight="1">
      <c r="A93" s="101" t="s">
        <v>74</v>
      </c>
      <c r="B93" s="109"/>
      <c r="C93" s="106" t="str">
        <f>JL!L23</f>
        <v>Zapečené těstoviny s kuřecím masem a pórkem (kuřecí maso sekané, těstoviny, cibule,sůl, pepř, vejce, smetana, pórek, máslo, sýr)</v>
      </c>
      <c r="D93" s="9"/>
      <c r="E93" s="99" t="s">
        <v>31</v>
      </c>
      <c r="F93" s="21"/>
      <c r="G93" s="26"/>
      <c r="H93" s="23"/>
      <c r="I93" s="27"/>
      <c r="J93" s="24"/>
      <c r="K93" s="97"/>
      <c r="L93" s="108"/>
      <c r="M93" s="98"/>
    </row>
    <row r="94" spans="1:13" ht="18.95" customHeight="1">
      <c r="A94" s="101" t="s">
        <v>75</v>
      </c>
      <c r="B94" s="109"/>
      <c r="C94" s="106" t="str">
        <f>JL!L27</f>
        <v>Bramborové šišky s mákem, přepuštěné máslo, mléko (brambory, mouka, vejce, máslo, mák, cukr, voda)</v>
      </c>
      <c r="D94" s="9"/>
      <c r="E94" s="19" t="s">
        <v>31</v>
      </c>
      <c r="F94" s="21"/>
      <c r="G94" s="26"/>
      <c r="H94" s="23"/>
      <c r="I94" s="27"/>
      <c r="J94" s="24"/>
      <c r="K94" s="8"/>
      <c r="L94" s="103"/>
      <c r="M94" s="9"/>
    </row>
    <row r="95" spans="1:13" ht="18.95" customHeight="1">
      <c r="A95" s="101" t="s">
        <v>76</v>
      </c>
      <c r="B95" s="110"/>
      <c r="C95" s="106" t="str">
        <f>JL!L32</f>
        <v>Vepřový plátek na houbách, smažené krokety (vepřové maso, mouka, houby, máslo, sůl, pepř, kmín)</v>
      </c>
      <c r="D95" s="9"/>
      <c r="E95" s="19" t="s">
        <v>31</v>
      </c>
      <c r="F95" s="21"/>
      <c r="G95" s="26"/>
      <c r="H95" s="23"/>
      <c r="I95" s="27"/>
      <c r="J95" s="24"/>
      <c r="K95" s="97"/>
      <c r="L95" s="108"/>
      <c r="M95" s="98"/>
    </row>
    <row r="96" spans="1:13" ht="18.95" customHeight="1">
      <c r="A96" s="111"/>
      <c r="B96" s="112"/>
      <c r="C96" s="541"/>
      <c r="D96" s="542"/>
      <c r="E96" s="19"/>
      <c r="F96" s="21"/>
      <c r="G96" s="26"/>
      <c r="H96" s="23"/>
      <c r="I96" s="27"/>
      <c r="J96" s="24"/>
      <c r="K96" s="8"/>
      <c r="L96" s="103"/>
      <c r="M96" s="9"/>
    </row>
    <row r="97" spans="1:13" ht="18.95" customHeight="1">
      <c r="A97" s="95"/>
      <c r="B97" s="97"/>
      <c r="C97" s="95"/>
      <c r="D97" s="9"/>
      <c r="E97" s="19"/>
      <c r="F97" s="21"/>
      <c r="G97" s="28"/>
      <c r="H97" s="23"/>
      <c r="I97" s="27"/>
      <c r="J97" s="24"/>
      <c r="K97" s="97"/>
      <c r="L97" s="108"/>
      <c r="M97" s="98"/>
    </row>
    <row r="98" spans="1:13" ht="18.95" customHeight="1">
      <c r="A98" s="95"/>
      <c r="B98" s="8"/>
      <c r="C98" s="113"/>
      <c r="D98" s="114"/>
      <c r="E98" s="19"/>
      <c r="F98" s="21"/>
      <c r="G98" s="28"/>
      <c r="H98" s="23"/>
      <c r="I98" s="25"/>
      <c r="J98" s="24"/>
      <c r="K98" s="8"/>
      <c r="L98" s="103"/>
      <c r="M98" s="9"/>
    </row>
    <row r="99" spans="1:13" ht="36" customHeight="1">
      <c r="A99" s="100"/>
      <c r="B99" s="97"/>
      <c r="C99" s="95"/>
      <c r="D99" s="9"/>
      <c r="E99" s="19"/>
      <c r="F99" s="21"/>
      <c r="G99" s="28"/>
      <c r="H99" s="23"/>
      <c r="I99" s="25"/>
      <c r="J99" s="24"/>
      <c r="K99" s="8"/>
      <c r="L99" s="103"/>
      <c r="M99" s="9"/>
    </row>
    <row r="100" spans="1:13" ht="18.95" customHeight="1">
      <c r="A100" s="95"/>
      <c r="B100" s="8"/>
      <c r="C100" s="95"/>
      <c r="D100" s="9"/>
      <c r="E100" s="19"/>
      <c r="F100" s="21"/>
      <c r="G100" s="28"/>
      <c r="H100" s="23"/>
      <c r="I100" s="27"/>
      <c r="J100" s="24"/>
      <c r="K100" s="97"/>
      <c r="L100" s="108"/>
      <c r="M100" s="98"/>
    </row>
    <row r="101" spans="1:13" ht="18.95" customHeight="1">
      <c r="A101" s="95"/>
      <c r="B101" s="8"/>
      <c r="C101" s="95"/>
      <c r="D101" s="9"/>
      <c r="E101" s="19"/>
      <c r="F101" s="21"/>
      <c r="G101" s="28"/>
      <c r="H101" s="23"/>
      <c r="I101" s="25"/>
      <c r="J101" s="24"/>
      <c r="K101" s="8"/>
      <c r="L101" s="103"/>
      <c r="M101" s="9"/>
    </row>
    <row r="102" spans="1:13" ht="18.95" customHeight="1">
      <c r="A102" s="95"/>
      <c r="B102" s="8"/>
      <c r="C102" s="95"/>
      <c r="D102" s="8"/>
      <c r="E102" s="21"/>
      <c r="F102" s="21"/>
      <c r="G102" s="29"/>
      <c r="H102" s="23"/>
      <c r="I102" s="15"/>
      <c r="J102" s="15"/>
      <c r="K102" s="15"/>
      <c r="L102" s="103"/>
      <c r="M102" s="15"/>
    </row>
    <row r="103" spans="1:13" ht="18.95" customHeight="1">
      <c r="A103" s="60" t="s">
        <v>32</v>
      </c>
      <c r="H103" s="30"/>
      <c r="K103" s="31"/>
      <c r="L103" s="97"/>
      <c r="M103" s="98"/>
    </row>
    <row r="104" spans="1:13">
      <c r="A104" s="95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5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61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98"/>
    </row>
    <row r="107" spans="1:13">
      <c r="A107" s="55" t="s">
        <v>38</v>
      </c>
      <c r="B107" s="49"/>
      <c r="C107" s="49" t="s">
        <v>39</v>
      </c>
      <c r="D107" s="116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43" t="s">
        <v>49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5"/>
    </row>
    <row r="109" spans="1:13" ht="35.1" customHeight="1">
      <c r="A109" s="5" t="s">
        <v>41</v>
      </c>
      <c r="B109" s="44"/>
      <c r="C109" s="44"/>
      <c r="D109" s="44"/>
      <c r="E109" s="44"/>
      <c r="F109" s="44"/>
      <c r="G109" s="45"/>
      <c r="H109" s="6" t="s">
        <v>11</v>
      </c>
      <c r="I109" s="46">
        <f>I82+1</f>
        <v>44932</v>
      </c>
      <c r="J109" s="44"/>
      <c r="K109" s="44"/>
      <c r="L109" s="44"/>
      <c r="M109" s="47"/>
    </row>
    <row r="110" spans="1:13" ht="16.5" customHeight="1">
      <c r="A110" s="94" t="s">
        <v>12</v>
      </c>
      <c r="B110" s="8"/>
      <c r="C110" s="9"/>
      <c r="D110" s="95" t="s">
        <v>13</v>
      </c>
      <c r="E110" s="8"/>
      <c r="F110" s="8"/>
      <c r="G110" s="8"/>
      <c r="H110" s="94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8" t="s">
        <v>15</v>
      </c>
      <c r="B111" s="49"/>
      <c r="C111" s="9"/>
      <c r="D111" s="62" t="str">
        <f>D84</f>
        <v>KLOKOČKA AUTOSALON - ŘEPY</v>
      </c>
      <c r="E111" s="49"/>
      <c r="F111" s="49"/>
      <c r="G111" s="49"/>
      <c r="H111" s="48" t="s">
        <v>14</v>
      </c>
      <c r="I111" s="96">
        <f>I84</f>
        <v>602881440</v>
      </c>
      <c r="J111" s="49"/>
      <c r="K111" s="49"/>
      <c r="L111" s="49"/>
      <c r="M111" s="50"/>
    </row>
    <row r="112" spans="1:13" ht="12.95" customHeight="1">
      <c r="A112" s="51"/>
      <c r="B112" s="97"/>
      <c r="C112" s="51"/>
      <c r="D112" s="98"/>
      <c r="E112" s="97"/>
      <c r="F112" s="11"/>
      <c r="G112" s="97"/>
      <c r="H112" s="97"/>
      <c r="I112" s="97"/>
      <c r="J112" s="97"/>
      <c r="K112" s="98"/>
      <c r="L112" s="51"/>
      <c r="M112" s="98"/>
    </row>
    <row r="113" spans="1:13" ht="18" customHeight="1">
      <c r="A113" s="12"/>
      <c r="B113" s="44"/>
      <c r="C113" s="13" t="s">
        <v>16</v>
      </c>
      <c r="D113" s="47"/>
      <c r="E113" s="52" t="s">
        <v>17</v>
      </c>
      <c r="F113" s="14" t="s">
        <v>18</v>
      </c>
      <c r="G113" s="44" t="s">
        <v>19</v>
      </c>
      <c r="H113" s="44"/>
      <c r="I113" s="15" t="s">
        <v>20</v>
      </c>
      <c r="J113" s="15" t="s">
        <v>21</v>
      </c>
      <c r="K113" s="47"/>
      <c r="L113" s="95" t="s">
        <v>22</v>
      </c>
      <c r="M113" s="9"/>
    </row>
    <row r="114" spans="1:13" ht="15.75" customHeight="1">
      <c r="A114" s="53"/>
      <c r="B114" s="97"/>
      <c r="C114" s="51"/>
      <c r="D114" s="98"/>
      <c r="E114" s="99" t="s">
        <v>23</v>
      </c>
      <c r="F114" s="11"/>
      <c r="G114" s="16" t="s">
        <v>24</v>
      </c>
      <c r="H114" s="52" t="s">
        <v>5</v>
      </c>
      <c r="I114" s="15" t="s">
        <v>25</v>
      </c>
      <c r="J114" s="17" t="s">
        <v>26</v>
      </c>
      <c r="K114" s="98"/>
      <c r="L114" s="99" t="s">
        <v>27</v>
      </c>
      <c r="M114" s="18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5"/>
      <c r="J115" s="15"/>
      <c r="K115" s="56"/>
      <c r="L115" s="58" t="s">
        <v>29</v>
      </c>
      <c r="M115" s="59" t="s">
        <v>30</v>
      </c>
    </row>
    <row r="116" spans="1:13">
      <c r="A116" s="100">
        <v>1</v>
      </c>
      <c r="B116" s="19"/>
      <c r="C116" s="100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01" t="s">
        <v>59</v>
      </c>
      <c r="B117" s="102"/>
      <c r="C117" s="117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7"/>
      <c r="L117" s="103"/>
      <c r="M117" s="98"/>
    </row>
    <row r="118" spans="1:13" ht="18.95" customHeight="1">
      <c r="A118" s="101" t="s">
        <v>60</v>
      </c>
      <c r="B118" s="102"/>
      <c r="C118" s="95" t="str">
        <f>JL!O15</f>
        <v>Hrachová</v>
      </c>
      <c r="D118" s="9"/>
      <c r="E118" s="99" t="s">
        <v>31</v>
      </c>
      <c r="F118" s="21"/>
      <c r="G118" s="104"/>
      <c r="H118" s="23"/>
      <c r="I118" s="25"/>
      <c r="J118" s="24"/>
      <c r="K118" s="8"/>
      <c r="L118" s="103"/>
      <c r="M118" s="9"/>
    </row>
    <row r="119" spans="1:13" ht="18.95" customHeight="1">
      <c r="A119" s="101" t="s">
        <v>73</v>
      </c>
      <c r="B119" s="105"/>
      <c r="C119" s="106" t="str">
        <f>JL!O19</f>
        <v>Vepřová plec pečená na česneku, dušený špenát, houskové knedlíky (vepřové, sádlo, cibule, mouka, česnek, pepř, sůl)</v>
      </c>
      <c r="D119" s="9"/>
      <c r="E119" s="19" t="s">
        <v>31</v>
      </c>
      <c r="F119" s="21"/>
      <c r="G119" s="26"/>
      <c r="H119" s="23"/>
      <c r="I119" s="25"/>
      <c r="J119" s="24"/>
      <c r="K119" s="97"/>
      <c r="L119" s="108"/>
      <c r="M119" s="98"/>
    </row>
    <row r="120" spans="1:13" ht="18.95" customHeight="1">
      <c r="A120" s="101" t="s">
        <v>74</v>
      </c>
      <c r="B120" s="109"/>
      <c r="C120" s="106" t="str">
        <f>JL!O23</f>
        <v>Fazole s tomatové omáčce, opékaná klobása, okurka (fazole, protlek, česnek, cibule, sůl, chilli, přpe, mouka, paprika, klobása ostravská)</v>
      </c>
      <c r="D120" s="9"/>
      <c r="E120" s="99" t="s">
        <v>31</v>
      </c>
      <c r="F120" s="21"/>
      <c r="G120" s="26"/>
      <c r="H120" s="23"/>
      <c r="I120" s="25"/>
      <c r="J120" s="24"/>
      <c r="K120" s="8"/>
      <c r="L120" s="103"/>
      <c r="M120" s="9"/>
    </row>
    <row r="121" spans="1:13" ht="18.95" customHeight="1">
      <c r="A121" s="101" t="s">
        <v>75</v>
      </c>
      <c r="B121" s="109"/>
      <c r="C121" s="106" t="str">
        <f>JL!O27</f>
        <v>Plněné palačinky se špenátem a sýrem, vařené brambory (mouka, vejce, mléko, sůl, špenát listový, česnek, směs sýrů, olej)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103"/>
      <c r="M121" s="9"/>
    </row>
    <row r="122" spans="1:13" ht="18.95" customHeight="1">
      <c r="A122" s="101" t="s">
        <v>76</v>
      </c>
      <c r="B122" s="110"/>
      <c r="C122" s="106" t="str">
        <f>JL!O32</f>
        <v>Pašerácký kotlet se salámem a sýrem, opékané brambory (kotleta, cibule, salám, sýr, mouka, sůl)</v>
      </c>
      <c r="D122" s="9"/>
      <c r="E122" s="19" t="s">
        <v>31</v>
      </c>
      <c r="F122" s="21"/>
      <c r="G122" s="26"/>
      <c r="H122" s="23"/>
      <c r="I122" s="27"/>
      <c r="J122" s="24"/>
      <c r="K122" s="97"/>
      <c r="L122" s="108"/>
      <c r="M122" s="98"/>
    </row>
    <row r="123" spans="1:13" ht="18.95" customHeight="1">
      <c r="A123" s="111"/>
      <c r="B123" s="112"/>
      <c r="C123" s="541"/>
      <c r="D123" s="542"/>
      <c r="E123" s="19"/>
      <c r="F123" s="21"/>
      <c r="G123" s="26"/>
      <c r="H123" s="23"/>
      <c r="I123" s="27"/>
      <c r="J123" s="24"/>
      <c r="K123" s="8"/>
      <c r="L123" s="103"/>
      <c r="M123" s="9"/>
    </row>
    <row r="124" spans="1:13" ht="18.95" customHeight="1">
      <c r="A124" s="95"/>
      <c r="B124" s="97"/>
      <c r="C124" s="95"/>
      <c r="D124" s="9"/>
      <c r="E124" s="19"/>
      <c r="F124" s="21"/>
      <c r="G124" s="28"/>
      <c r="H124" s="23"/>
      <c r="I124" s="27"/>
      <c r="J124" s="24"/>
      <c r="K124" s="97"/>
      <c r="L124" s="108"/>
      <c r="M124" s="98"/>
    </row>
    <row r="125" spans="1:13" ht="18.95" customHeight="1">
      <c r="A125" s="95"/>
      <c r="B125" s="8"/>
      <c r="C125" s="113"/>
      <c r="D125" s="114"/>
      <c r="E125" s="19"/>
      <c r="F125" s="21"/>
      <c r="G125" s="28"/>
      <c r="H125" s="23"/>
      <c r="I125" s="25"/>
      <c r="J125" s="24"/>
      <c r="K125" s="8"/>
      <c r="L125" s="103"/>
      <c r="M125" s="9"/>
    </row>
    <row r="126" spans="1:13" ht="36" customHeight="1">
      <c r="A126" s="100"/>
      <c r="B126" s="97"/>
      <c r="C126" s="95"/>
      <c r="D126" s="9"/>
      <c r="E126" s="19"/>
      <c r="F126" s="21"/>
      <c r="G126" s="28"/>
      <c r="H126" s="23"/>
      <c r="I126" s="25"/>
      <c r="J126" s="24"/>
      <c r="K126" s="8"/>
      <c r="L126" s="103"/>
      <c r="M126" s="9"/>
    </row>
    <row r="127" spans="1:13" ht="18.95" customHeight="1">
      <c r="A127" s="95"/>
      <c r="B127" s="8"/>
      <c r="C127" s="95"/>
      <c r="D127" s="9"/>
      <c r="E127" s="19"/>
      <c r="F127" s="21"/>
      <c r="G127" s="28"/>
      <c r="H127" s="23"/>
      <c r="I127" s="27"/>
      <c r="J127" s="24"/>
      <c r="K127" s="97"/>
      <c r="L127" s="108"/>
      <c r="M127" s="98"/>
    </row>
    <row r="128" spans="1:13" ht="18.95" customHeight="1">
      <c r="A128" s="95"/>
      <c r="B128" s="8"/>
      <c r="C128" s="95"/>
      <c r="D128" s="9"/>
      <c r="E128" s="19"/>
      <c r="F128" s="21"/>
      <c r="G128" s="28"/>
      <c r="H128" s="23"/>
      <c r="I128" s="25"/>
      <c r="J128" s="24"/>
      <c r="K128" s="8"/>
      <c r="L128" s="103"/>
      <c r="M128" s="9"/>
    </row>
    <row r="129" spans="1:13" ht="18.95" customHeight="1">
      <c r="A129" s="95"/>
      <c r="B129" s="8"/>
      <c r="C129" s="95"/>
      <c r="D129" s="8"/>
      <c r="E129" s="21"/>
      <c r="F129" s="21"/>
      <c r="G129" s="29"/>
      <c r="H129" s="23"/>
      <c r="I129" s="15"/>
      <c r="J129" s="15"/>
      <c r="K129" s="15"/>
      <c r="L129" s="103"/>
      <c r="M129" s="15"/>
    </row>
    <row r="130" spans="1:13" ht="18.95" customHeight="1">
      <c r="A130" s="60" t="s">
        <v>32</v>
      </c>
      <c r="H130" s="30"/>
      <c r="K130" s="31"/>
      <c r="L130" s="97"/>
      <c r="M130" s="98"/>
    </row>
    <row r="131" spans="1:13">
      <c r="A131" s="95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5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61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98"/>
    </row>
    <row r="134" spans="1:13">
      <c r="A134" s="55" t="s">
        <v>38</v>
      </c>
      <c r="B134" s="49"/>
      <c r="C134" s="49" t="s">
        <v>39</v>
      </c>
      <c r="D134" s="116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43" t="s">
        <v>49</v>
      </c>
      <c r="B135" s="544"/>
      <c r="C135" s="544"/>
      <c r="D135" s="544"/>
      <c r="E135" s="544"/>
      <c r="F135" s="544"/>
      <c r="G135" s="544"/>
      <c r="H135" s="544"/>
      <c r="I135" s="544"/>
      <c r="J135" s="544"/>
      <c r="K135" s="544"/>
      <c r="L135" s="544"/>
      <c r="M135" s="545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6687-F2B2-402D-BC79-3FE96E2A4229}">
  <sheetPr>
    <tabColor rgb="FFFFFF00"/>
  </sheetPr>
  <dimension ref="A1:M137"/>
  <sheetViews>
    <sheetView workbookViewId="0">
      <selection activeCell="F8" sqref="F8:G8"/>
    </sheetView>
  </sheetViews>
  <sheetFormatPr defaultRowHeight="12.75"/>
  <cols>
    <col min="1" max="1" width="6.42578125" style="7" customWidth="1"/>
    <col min="2" max="2" width="8.42578125" style="7" customWidth="1"/>
    <col min="3" max="3" width="13.140625" style="7" customWidth="1"/>
    <col min="4" max="4" width="40.7109375" style="7" customWidth="1"/>
    <col min="5" max="5" width="8.7109375" style="7" customWidth="1"/>
    <col min="6" max="6" width="7.7109375" style="7" customWidth="1"/>
    <col min="7" max="7" width="7.28515625" style="7" customWidth="1"/>
    <col min="8" max="8" width="8.85546875" style="7" customWidth="1"/>
    <col min="9" max="9" width="11.42578125" style="7" customWidth="1"/>
    <col min="10" max="10" width="9.28515625" style="7" customWidth="1"/>
    <col min="11" max="11" width="3.85546875" style="7" hidden="1" customWidth="1"/>
    <col min="12" max="12" width="11.7109375" style="7" customWidth="1"/>
    <col min="13" max="13" width="12" style="7" customWidth="1"/>
    <col min="14" max="16384" width="9.140625" style="7"/>
  </cols>
  <sheetData>
    <row r="1" spans="1:13" ht="35.1" customHeight="1">
      <c r="A1" s="5" t="s">
        <v>41</v>
      </c>
      <c r="B1" s="44"/>
      <c r="C1" s="44"/>
      <c r="D1" s="44"/>
      <c r="E1" s="44"/>
      <c r="F1" s="44"/>
      <c r="G1" s="45"/>
      <c r="H1" s="6" t="s">
        <v>11</v>
      </c>
      <c r="I1" s="46">
        <f>JL!B10</f>
        <v>44928</v>
      </c>
      <c r="J1" s="44"/>
      <c r="K1" s="44"/>
      <c r="L1" s="44"/>
      <c r="M1" s="47"/>
    </row>
    <row r="2" spans="1:13" ht="16.5" customHeight="1">
      <c r="A2" s="94" t="s">
        <v>12</v>
      </c>
      <c r="B2" s="8"/>
      <c r="C2" s="9"/>
      <c r="D2" s="95" t="s">
        <v>13</v>
      </c>
      <c r="E2" s="8"/>
      <c r="F2" s="8"/>
      <c r="G2" s="8"/>
      <c r="H2" s="94" t="s">
        <v>14</v>
      </c>
      <c r="I2" s="10" t="s">
        <v>70</v>
      </c>
      <c r="J2" s="8"/>
      <c r="K2" s="8"/>
      <c r="L2" s="8"/>
      <c r="M2" s="9"/>
    </row>
    <row r="3" spans="1:13" ht="16.5" customHeight="1">
      <c r="A3" s="48" t="s">
        <v>15</v>
      </c>
      <c r="B3" s="49"/>
      <c r="C3" s="9"/>
      <c r="D3" s="62" t="s">
        <v>89</v>
      </c>
      <c r="E3" s="49"/>
      <c r="F3" s="49"/>
      <c r="G3" s="49"/>
      <c r="H3" s="48" t="s">
        <v>14</v>
      </c>
      <c r="I3" s="96">
        <v>731438009</v>
      </c>
      <c r="J3" s="49"/>
      <c r="K3" s="49"/>
      <c r="L3" s="49"/>
      <c r="M3" s="50"/>
    </row>
    <row r="4" spans="1:13" ht="12.95" customHeight="1">
      <c r="A4" s="51"/>
      <c r="B4" s="97"/>
      <c r="C4" s="51"/>
      <c r="D4" s="98"/>
      <c r="E4" s="97"/>
      <c r="F4" s="11"/>
      <c r="G4" s="97"/>
      <c r="H4" s="97"/>
      <c r="I4" s="97"/>
      <c r="J4" s="97"/>
      <c r="K4" s="98"/>
      <c r="L4" s="51"/>
      <c r="M4" s="98"/>
    </row>
    <row r="5" spans="1:13" ht="18" customHeight="1">
      <c r="A5" s="12"/>
      <c r="B5" s="44"/>
      <c r="C5" s="13" t="s">
        <v>16</v>
      </c>
      <c r="D5" s="47"/>
      <c r="E5" s="52" t="s">
        <v>17</v>
      </c>
      <c r="F5" s="14" t="s">
        <v>18</v>
      </c>
      <c r="G5" s="44" t="s">
        <v>19</v>
      </c>
      <c r="H5" s="44"/>
      <c r="I5" s="15" t="s">
        <v>20</v>
      </c>
      <c r="J5" s="15" t="s">
        <v>21</v>
      </c>
      <c r="K5" s="47"/>
      <c r="L5" s="95" t="s">
        <v>22</v>
      </c>
      <c r="M5" s="9"/>
    </row>
    <row r="6" spans="1:13" ht="15.75" customHeight="1">
      <c r="A6" s="53"/>
      <c r="B6" s="97"/>
      <c r="C6" s="51"/>
      <c r="D6" s="98"/>
      <c r="E6" s="99" t="s">
        <v>23</v>
      </c>
      <c r="F6" s="11"/>
      <c r="G6" s="16" t="s">
        <v>24</v>
      </c>
      <c r="H6" s="52" t="s">
        <v>5</v>
      </c>
      <c r="I6" s="15" t="s">
        <v>25</v>
      </c>
      <c r="J6" s="17" t="s">
        <v>26</v>
      </c>
      <c r="K6" s="98"/>
      <c r="L6" s="99" t="s">
        <v>27</v>
      </c>
      <c r="M6" s="18" t="s">
        <v>28</v>
      </c>
    </row>
    <row r="7" spans="1:13">
      <c r="A7" s="54"/>
      <c r="B7" s="49"/>
      <c r="C7" s="55"/>
      <c r="D7" s="56"/>
      <c r="E7" s="49"/>
      <c r="F7" s="57"/>
      <c r="G7" s="55"/>
      <c r="H7" s="49"/>
      <c r="I7" s="15"/>
      <c r="J7" s="15"/>
      <c r="K7" s="56"/>
      <c r="L7" s="58" t="s">
        <v>29</v>
      </c>
      <c r="M7" s="59" t="s">
        <v>30</v>
      </c>
    </row>
    <row r="8" spans="1:13">
      <c r="A8" s="100">
        <v>1</v>
      </c>
      <c r="B8" s="19"/>
      <c r="C8" s="100">
        <v>2</v>
      </c>
      <c r="D8" s="20"/>
      <c r="E8" s="19">
        <v>3</v>
      </c>
      <c r="F8" s="21">
        <v>4</v>
      </c>
      <c r="G8" s="19">
        <v>5</v>
      </c>
      <c r="H8" s="21">
        <v>6</v>
      </c>
      <c r="I8" s="21">
        <v>7</v>
      </c>
      <c r="J8" s="21">
        <v>8</v>
      </c>
      <c r="K8" s="19"/>
      <c r="L8" s="21">
        <v>9</v>
      </c>
      <c r="M8" s="20">
        <v>10</v>
      </c>
    </row>
    <row r="9" spans="1:13" ht="18.95" customHeight="1">
      <c r="A9" s="193" t="s">
        <v>59</v>
      </c>
      <c r="B9" s="194"/>
      <c r="C9" s="95" t="str">
        <f>JL!C12</f>
        <v>Slepičí vývar s rýží a hráškem</v>
      </c>
      <c r="D9" s="9"/>
      <c r="E9" s="19" t="s">
        <v>31</v>
      </c>
      <c r="F9" s="21"/>
      <c r="G9" s="22"/>
      <c r="H9" s="23"/>
      <c r="I9" s="23"/>
      <c r="J9" s="24"/>
      <c r="K9" s="97"/>
      <c r="L9" s="103"/>
      <c r="M9" s="98"/>
    </row>
    <row r="10" spans="1:13" ht="18.95" customHeight="1">
      <c r="A10" s="193" t="s">
        <v>60</v>
      </c>
      <c r="B10" s="194"/>
      <c r="C10" s="95" t="str">
        <f>JL!C15</f>
        <v>Zeleninový krém</v>
      </c>
      <c r="D10" s="9"/>
      <c r="E10" s="99" t="s">
        <v>31</v>
      </c>
      <c r="F10" s="21"/>
      <c r="G10" s="104"/>
      <c r="H10" s="23"/>
      <c r="I10" s="25"/>
      <c r="J10" s="24"/>
      <c r="K10" s="8"/>
      <c r="L10" s="103"/>
      <c r="M10" s="9"/>
    </row>
    <row r="11" spans="1:13" ht="18.95" customHeight="1">
      <c r="A11" s="193" t="s">
        <v>84</v>
      </c>
      <c r="B11" s="195"/>
      <c r="C11" s="106" t="str">
        <f>JL!C19</f>
        <v>Pečená krkovička na majoránce se slaninou a cibulí, vařené brambory</v>
      </c>
      <c r="D11" s="9"/>
      <c r="E11" s="19" t="s">
        <v>31</v>
      </c>
      <c r="F11" s="21"/>
      <c r="G11" s="26"/>
      <c r="H11" s="107"/>
      <c r="I11" s="25"/>
      <c r="J11" s="24"/>
      <c r="K11" s="97"/>
      <c r="L11" s="108"/>
      <c r="M11" s="98"/>
    </row>
    <row r="12" spans="1:13" ht="18.95" customHeight="1">
      <c r="A12" s="193" t="s">
        <v>86</v>
      </c>
      <c r="B12" s="196"/>
      <c r="C12" s="106" t="str">
        <f>JL!C23</f>
        <v>Drůbeží játra v pikantní omáčce s rajčaty a paprikami, dušená rýže (játra, cibule, zelenina, chilli, česnek, protlak, mouka, sůl, pepř)</v>
      </c>
      <c r="D12" s="9"/>
      <c r="E12" s="99" t="s">
        <v>31</v>
      </c>
      <c r="F12" s="21"/>
      <c r="G12" s="26"/>
      <c r="H12" s="23"/>
      <c r="I12" s="25"/>
      <c r="J12" s="24"/>
      <c r="K12" s="8"/>
      <c r="L12" s="103"/>
      <c r="M12" s="9"/>
    </row>
    <row r="13" spans="1:13" ht="18.95" customHeight="1">
      <c r="A13" s="193" t="s">
        <v>85</v>
      </c>
      <c r="B13" s="196"/>
      <c r="C13" s="106" t="str">
        <f>JL!C27</f>
        <v>Špecle se sýrem - Käsespätzle (bramborové těstoviny "špecle", smažená cibulka, sůl, směs strouhaných sůrů, pažitka)</v>
      </c>
      <c r="D13" s="9"/>
      <c r="E13" s="19" t="s">
        <v>31</v>
      </c>
      <c r="F13" s="21"/>
      <c r="G13" s="26"/>
      <c r="H13" s="23"/>
      <c r="I13" s="27"/>
      <c r="J13" s="24"/>
      <c r="K13" s="8"/>
      <c r="L13" s="103"/>
      <c r="M13" s="9"/>
    </row>
    <row r="14" spans="1:13" ht="18.95" customHeight="1">
      <c r="A14" s="193" t="s">
        <v>87</v>
      </c>
      <c r="B14" s="197"/>
      <c r="C14" s="106" t="str">
        <f>JL!C32</f>
        <v>Kuřecí steak s anglickou slaninou a sýrem,šťouchané brambory s pažitkou (prsa kuř, angl. slanina, sýr, mouka)</v>
      </c>
      <c r="D14" s="9"/>
      <c r="E14" s="19" t="s">
        <v>31</v>
      </c>
      <c r="F14" s="21"/>
      <c r="G14" s="26"/>
      <c r="H14" s="23"/>
      <c r="I14" s="27"/>
      <c r="J14" s="24"/>
      <c r="K14" s="97"/>
      <c r="L14" s="108"/>
      <c r="M14" s="98"/>
    </row>
    <row r="15" spans="1:13" ht="18.95" customHeight="1">
      <c r="A15" s="111"/>
      <c r="B15" s="112"/>
      <c r="C15" s="541"/>
      <c r="D15" s="542"/>
      <c r="E15" s="19"/>
      <c r="F15" s="21"/>
      <c r="G15" s="26"/>
      <c r="H15" s="23"/>
      <c r="I15" s="27"/>
      <c r="J15" s="24"/>
      <c r="K15" s="8"/>
      <c r="L15" s="103"/>
      <c r="M15" s="9"/>
    </row>
    <row r="16" spans="1:13" ht="18.95" customHeight="1">
      <c r="A16" s="95"/>
      <c r="B16" s="97"/>
      <c r="C16" s="95"/>
      <c r="D16" s="9"/>
      <c r="E16" s="19"/>
      <c r="F16" s="21"/>
      <c r="G16" s="28"/>
      <c r="H16" s="23"/>
      <c r="I16" s="27"/>
      <c r="J16" s="24"/>
      <c r="K16" s="97"/>
      <c r="L16" s="108"/>
      <c r="M16" s="98"/>
    </row>
    <row r="17" spans="1:13" ht="18.95" customHeight="1">
      <c r="A17" s="95"/>
      <c r="B17" s="8"/>
      <c r="C17" s="113"/>
      <c r="D17" s="114"/>
      <c r="E17" s="19"/>
      <c r="F17" s="21"/>
      <c r="G17" s="28"/>
      <c r="H17" s="23"/>
      <c r="I17" s="25"/>
      <c r="J17" s="24"/>
      <c r="K17" s="8"/>
      <c r="L17" s="103"/>
      <c r="M17" s="9"/>
    </row>
    <row r="18" spans="1:13" ht="36" customHeight="1">
      <c r="A18" s="100"/>
      <c r="B18" s="97"/>
      <c r="C18" s="95"/>
      <c r="D18" s="9"/>
      <c r="E18" s="19"/>
      <c r="F18" s="21"/>
      <c r="G18" s="28"/>
      <c r="H18" s="23"/>
      <c r="I18" s="27"/>
      <c r="J18" s="24"/>
      <c r="K18" s="97"/>
      <c r="L18" s="108"/>
      <c r="M18" s="98"/>
    </row>
    <row r="19" spans="1:13" ht="18.95" customHeight="1">
      <c r="A19" s="95"/>
      <c r="B19" s="8"/>
      <c r="C19" s="95"/>
      <c r="D19" s="9"/>
      <c r="E19" s="19"/>
      <c r="F19" s="21"/>
      <c r="G19" s="28"/>
      <c r="H19" s="23"/>
      <c r="I19" s="25"/>
      <c r="J19" s="24"/>
      <c r="K19" s="8"/>
      <c r="L19" s="103"/>
      <c r="M19" s="9"/>
    </row>
    <row r="20" spans="1:13" ht="18.95" customHeight="1">
      <c r="A20" s="95"/>
      <c r="B20" s="8"/>
      <c r="C20" s="95"/>
      <c r="D20" s="9"/>
      <c r="E20" s="19"/>
      <c r="F20" s="21"/>
      <c r="G20" s="28"/>
      <c r="H20" s="23"/>
      <c r="I20" s="25"/>
      <c r="J20" s="24"/>
      <c r="K20" s="8"/>
      <c r="L20" s="103"/>
      <c r="M20" s="9"/>
    </row>
    <row r="21" spans="1:13" ht="18.95" customHeight="1">
      <c r="A21" s="95"/>
      <c r="B21" s="8"/>
      <c r="C21" s="95"/>
      <c r="D21" s="8"/>
      <c r="E21" s="21"/>
      <c r="F21" s="21"/>
      <c r="G21" s="29"/>
      <c r="H21" s="23"/>
      <c r="I21" s="15"/>
      <c r="J21" s="15"/>
      <c r="K21" s="15"/>
      <c r="L21" s="103"/>
      <c r="M21" s="15"/>
    </row>
    <row r="22" spans="1:13" ht="18.95" customHeight="1">
      <c r="A22" s="60" t="s">
        <v>32</v>
      </c>
      <c r="H22" s="30"/>
      <c r="K22" s="31"/>
      <c r="L22" s="97"/>
      <c r="M22" s="98"/>
    </row>
    <row r="23" spans="1:13">
      <c r="A23" s="95" t="s">
        <v>44</v>
      </c>
      <c r="B23" s="8"/>
      <c r="C23" s="8"/>
      <c r="D23" s="8"/>
      <c r="E23" s="8"/>
      <c r="F23" s="8"/>
      <c r="G23" s="8"/>
      <c r="H23" s="32"/>
      <c r="I23" s="8"/>
      <c r="J23" s="8"/>
      <c r="K23" s="8"/>
      <c r="L23" s="8"/>
      <c r="M23" s="9"/>
    </row>
    <row r="24" spans="1:13">
      <c r="A24" s="95" t="s">
        <v>33</v>
      </c>
      <c r="B24" s="8"/>
      <c r="C24" s="8"/>
      <c r="D24" s="8"/>
      <c r="E24" s="8"/>
      <c r="F24" s="8"/>
      <c r="G24" s="8" t="s">
        <v>34</v>
      </c>
      <c r="H24" s="8"/>
      <c r="I24" s="8"/>
      <c r="J24" s="8" t="s">
        <v>35</v>
      </c>
      <c r="K24" s="8"/>
      <c r="L24" s="8"/>
      <c r="M24" s="9"/>
    </row>
    <row r="25" spans="1:13">
      <c r="A25" s="61"/>
      <c r="B25" s="97"/>
      <c r="C25" s="97"/>
      <c r="E25" s="115" t="s">
        <v>36</v>
      </c>
      <c r="F25" s="97"/>
      <c r="G25" s="97"/>
      <c r="H25" s="115" t="s">
        <v>37</v>
      </c>
      <c r="I25" s="97"/>
      <c r="J25" s="97" t="s">
        <v>42</v>
      </c>
      <c r="K25" s="97"/>
      <c r="L25" s="97"/>
      <c r="M25" s="98"/>
    </row>
    <row r="26" spans="1:13">
      <c r="A26" s="55" t="s">
        <v>38</v>
      </c>
      <c r="B26" s="49"/>
      <c r="C26" s="49" t="s">
        <v>39</v>
      </c>
      <c r="D26" s="116"/>
      <c r="E26" s="49" t="s">
        <v>40</v>
      </c>
      <c r="F26" s="49"/>
      <c r="G26" s="49" t="s">
        <v>39</v>
      </c>
      <c r="H26" s="49"/>
      <c r="I26" s="49"/>
      <c r="J26" s="49"/>
      <c r="K26" s="49"/>
      <c r="L26" s="49"/>
      <c r="M26" s="56"/>
    </row>
    <row r="27" spans="1:13" ht="84.95" customHeight="1">
      <c r="A27" s="543" t="s">
        <v>49</v>
      </c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5"/>
    </row>
    <row r="28" spans="1:13" ht="35.1" customHeight="1">
      <c r="A28" s="5" t="s">
        <v>41</v>
      </c>
      <c r="B28" s="44"/>
      <c r="C28" s="44"/>
      <c r="D28" s="44"/>
      <c r="E28" s="44"/>
      <c r="F28" s="44"/>
      <c r="G28" s="45"/>
      <c r="H28" s="6" t="s">
        <v>11</v>
      </c>
      <c r="I28" s="46">
        <f>I1+1</f>
        <v>44929</v>
      </c>
      <c r="J28" s="44"/>
      <c r="K28" s="44"/>
      <c r="L28" s="44"/>
      <c r="M28" s="47"/>
    </row>
    <row r="29" spans="1:13" ht="16.5" customHeight="1">
      <c r="A29" s="94" t="s">
        <v>12</v>
      </c>
      <c r="B29" s="8"/>
      <c r="C29" s="9"/>
      <c r="D29" s="95" t="s">
        <v>13</v>
      </c>
      <c r="E29" s="8"/>
      <c r="F29" s="8"/>
      <c r="G29" s="8"/>
      <c r="H29" s="94" t="s">
        <v>14</v>
      </c>
      <c r="I29" s="10" t="s">
        <v>43</v>
      </c>
      <c r="J29" s="8"/>
      <c r="K29" s="8"/>
      <c r="L29" s="8"/>
      <c r="M29" s="9"/>
    </row>
    <row r="30" spans="1:13" ht="16.5" customHeight="1">
      <c r="A30" s="48" t="s">
        <v>15</v>
      </c>
      <c r="B30" s="49"/>
      <c r="C30" s="9"/>
      <c r="D30" s="62" t="str">
        <f>D3</f>
        <v>VALEO - ŽEBRÁK</v>
      </c>
      <c r="E30" s="49"/>
      <c r="F30" s="49"/>
      <c r="G30" s="49"/>
      <c r="H30" s="48" t="s">
        <v>14</v>
      </c>
      <c r="I30" s="96">
        <f>I3</f>
        <v>731438009</v>
      </c>
      <c r="J30" s="49"/>
      <c r="K30" s="49"/>
      <c r="L30" s="49"/>
      <c r="M30" s="50"/>
    </row>
    <row r="31" spans="1:13" ht="12.95" customHeight="1">
      <c r="A31" s="51"/>
      <c r="B31" s="97"/>
      <c r="C31" s="51"/>
      <c r="D31" s="98"/>
      <c r="E31" s="97"/>
      <c r="F31" s="11"/>
      <c r="G31" s="97"/>
      <c r="H31" s="97"/>
      <c r="I31" s="97"/>
      <c r="J31" s="97"/>
      <c r="K31" s="98"/>
      <c r="L31" s="51"/>
      <c r="M31" s="98"/>
    </row>
    <row r="32" spans="1:13" ht="18" customHeight="1">
      <c r="A32" s="12"/>
      <c r="B32" s="44"/>
      <c r="C32" s="13" t="s">
        <v>16</v>
      </c>
      <c r="D32" s="47"/>
      <c r="E32" s="52" t="s">
        <v>17</v>
      </c>
      <c r="F32" s="14" t="s">
        <v>18</v>
      </c>
      <c r="G32" s="44" t="s">
        <v>19</v>
      </c>
      <c r="H32" s="44"/>
      <c r="I32" s="15" t="s">
        <v>20</v>
      </c>
      <c r="J32" s="15" t="s">
        <v>21</v>
      </c>
      <c r="K32" s="47"/>
      <c r="L32" s="95" t="s">
        <v>22</v>
      </c>
      <c r="M32" s="9"/>
    </row>
    <row r="33" spans="1:13" ht="15.75" customHeight="1">
      <c r="A33" s="53"/>
      <c r="B33" s="97"/>
      <c r="C33" s="51"/>
      <c r="D33" s="98"/>
      <c r="E33" s="99" t="s">
        <v>23</v>
      </c>
      <c r="F33" s="11"/>
      <c r="G33" s="16" t="s">
        <v>24</v>
      </c>
      <c r="H33" s="52" t="s">
        <v>5</v>
      </c>
      <c r="I33" s="15" t="s">
        <v>25</v>
      </c>
      <c r="J33" s="17" t="s">
        <v>26</v>
      </c>
      <c r="K33" s="98"/>
      <c r="L33" s="99" t="s">
        <v>27</v>
      </c>
      <c r="M33" s="18" t="s">
        <v>28</v>
      </c>
    </row>
    <row r="34" spans="1:13">
      <c r="A34" s="54"/>
      <c r="B34" s="49"/>
      <c r="C34" s="55"/>
      <c r="D34" s="56"/>
      <c r="E34" s="49"/>
      <c r="F34" s="57"/>
      <c r="G34" s="55"/>
      <c r="H34" s="49"/>
      <c r="I34" s="15"/>
      <c r="J34" s="15"/>
      <c r="K34" s="56"/>
      <c r="L34" s="58" t="s">
        <v>29</v>
      </c>
      <c r="M34" s="59" t="s">
        <v>30</v>
      </c>
    </row>
    <row r="35" spans="1:13">
      <c r="A35" s="100">
        <v>1</v>
      </c>
      <c r="B35" s="19"/>
      <c r="C35" s="100">
        <v>2</v>
      </c>
      <c r="D35" s="20"/>
      <c r="E35" s="19">
        <v>3</v>
      </c>
      <c r="F35" s="21">
        <v>4</v>
      </c>
      <c r="G35" s="19">
        <v>5</v>
      </c>
      <c r="H35" s="21">
        <v>6</v>
      </c>
      <c r="I35" s="21">
        <v>7</v>
      </c>
      <c r="J35" s="21">
        <v>8</v>
      </c>
      <c r="K35" s="19"/>
      <c r="L35" s="21">
        <v>9</v>
      </c>
      <c r="M35" s="20">
        <v>10</v>
      </c>
    </row>
    <row r="36" spans="1:13" ht="18.95" customHeight="1">
      <c r="A36" s="193" t="s">
        <v>59</v>
      </c>
      <c r="B36" s="194"/>
      <c r="C36" s="117" t="str">
        <f>JL!F12</f>
        <v>Hovězí vývar s masem a vlasovými nudlemi</v>
      </c>
      <c r="D36" s="9"/>
      <c r="E36" s="19" t="s">
        <v>31</v>
      </c>
      <c r="F36" s="21"/>
      <c r="G36" s="22"/>
      <c r="H36" s="23"/>
      <c r="I36" s="23"/>
      <c r="J36" s="24"/>
      <c r="K36" s="97"/>
      <c r="L36" s="103"/>
      <c r="M36" s="98"/>
    </row>
    <row r="37" spans="1:13" ht="18.95" customHeight="1">
      <c r="A37" s="193" t="s">
        <v>60</v>
      </c>
      <c r="B37" s="194"/>
      <c r="C37" s="95" t="str">
        <f>JL!F15</f>
        <v>Gulášová polévka</v>
      </c>
      <c r="D37" s="9"/>
      <c r="E37" s="99" t="s">
        <v>31</v>
      </c>
      <c r="F37" s="21"/>
      <c r="G37" s="104"/>
      <c r="H37" s="23"/>
      <c r="I37" s="25"/>
      <c r="J37" s="24"/>
      <c r="K37" s="8"/>
      <c r="L37" s="103"/>
      <c r="M37" s="9"/>
    </row>
    <row r="38" spans="1:13" ht="18.95" customHeight="1">
      <c r="A38" s="193" t="s">
        <v>84</v>
      </c>
      <c r="B38" s="195"/>
      <c r="C38" s="106" t="str">
        <f>JL!F19</f>
        <v>Vepřová plec dušená se zeleninou, houskové knedlíky (vepřové maso, kořenová zelenina, okurky, slanina, cibule, mouka, sůl, pepř, kmín, cukr, smetana, mléko)</v>
      </c>
      <c r="D38" s="9"/>
      <c r="E38" s="19" t="s">
        <v>31</v>
      </c>
      <c r="F38" s="21"/>
      <c r="G38" s="26"/>
      <c r="H38" s="23"/>
      <c r="I38" s="25"/>
      <c r="J38" s="24"/>
      <c r="K38" s="97"/>
      <c r="L38" s="108"/>
      <c r="M38" s="98"/>
    </row>
    <row r="39" spans="1:13" ht="18.95" customHeight="1">
      <c r="A39" s="193" t="s">
        <v>86</v>
      </c>
      <c r="B39" s="196"/>
      <c r="C39" s="106" t="str">
        <f>JL!F23</f>
        <v>Smažený mletý jihočeský řízek se sýrem,  šťouchané brambory s cibulkou (mleté maso, cibule, vejce, slanina, strouhanka, mouka, sůl, česnek, pepř, brambory)</v>
      </c>
      <c r="D39" s="9"/>
      <c r="E39" s="99" t="s">
        <v>31</v>
      </c>
      <c r="F39" s="21"/>
      <c r="G39" s="26"/>
      <c r="H39" s="23"/>
      <c r="I39" s="27"/>
      <c r="J39" s="24"/>
      <c r="K39" s="97"/>
      <c r="L39" s="103"/>
      <c r="M39" s="98"/>
    </row>
    <row r="40" spans="1:13" ht="18.95" customHeight="1">
      <c r="A40" s="193" t="s">
        <v>85</v>
      </c>
      <c r="B40" s="196"/>
      <c r="C40" s="106" t="str">
        <f>JL!F27</f>
        <v>Thajské zelené karí s kokosovým mlékem, jasmínová rýže (brambory, kokosové mléko, kari pasta, cibule, feferonky, mrkev, zelenina, česnek, cukr, koriandr)</v>
      </c>
      <c r="D40" s="9"/>
      <c r="E40" s="19" t="s">
        <v>31</v>
      </c>
      <c r="F40" s="21"/>
      <c r="G40" s="26"/>
      <c r="H40" s="23"/>
      <c r="I40" s="27"/>
      <c r="J40" s="24"/>
      <c r="K40" s="8"/>
      <c r="L40" s="108"/>
      <c r="M40" s="9"/>
    </row>
    <row r="41" spans="1:13" ht="18.95" customHeight="1">
      <c r="A41" s="193" t="s">
        <v>87</v>
      </c>
      <c r="B41" s="197"/>
      <c r="C41" s="106" t="str">
        <f>JL!F32</f>
        <v>Vídeňská hovězí roštěná, americké brambory (hovězí rostěná, mouka, pepř, sůl, cibule)</v>
      </c>
      <c r="D41" s="9"/>
      <c r="E41" s="19" t="s">
        <v>31</v>
      </c>
      <c r="F41" s="21"/>
      <c r="G41" s="26"/>
      <c r="H41" s="23"/>
      <c r="I41" s="27"/>
      <c r="J41" s="24"/>
      <c r="K41" s="97"/>
      <c r="L41" s="108"/>
      <c r="M41" s="98"/>
    </row>
    <row r="42" spans="1:13" ht="18.95" customHeight="1">
      <c r="A42" s="111"/>
      <c r="B42" s="112"/>
      <c r="C42" s="541"/>
      <c r="D42" s="542"/>
      <c r="E42" s="19"/>
      <c r="F42" s="21"/>
      <c r="G42" s="26"/>
      <c r="H42" s="23"/>
      <c r="I42" s="118"/>
      <c r="J42" s="24"/>
      <c r="K42" s="8"/>
      <c r="L42" s="103"/>
      <c r="M42" s="9"/>
    </row>
    <row r="43" spans="1:13" ht="18.95" customHeight="1">
      <c r="A43" s="95"/>
      <c r="B43" s="97"/>
      <c r="C43" s="95"/>
      <c r="D43" s="9"/>
      <c r="E43" s="19"/>
      <c r="F43" s="21"/>
      <c r="G43" s="28"/>
      <c r="H43" s="23"/>
      <c r="I43" s="27"/>
      <c r="J43" s="24"/>
      <c r="K43" s="97"/>
      <c r="L43" s="108"/>
      <c r="M43" s="98"/>
    </row>
    <row r="44" spans="1:13" ht="18.95" customHeight="1">
      <c r="A44" s="95"/>
      <c r="B44" s="8"/>
      <c r="C44" s="113"/>
      <c r="D44" s="114"/>
      <c r="E44" s="19"/>
      <c r="F44" s="21"/>
      <c r="G44" s="28"/>
      <c r="H44" s="23"/>
      <c r="I44" s="25"/>
      <c r="J44" s="24"/>
      <c r="K44" s="8"/>
      <c r="L44" s="103"/>
      <c r="M44" s="9"/>
    </row>
    <row r="45" spans="1:13" ht="36" customHeight="1">
      <c r="A45" s="100"/>
      <c r="B45" s="97"/>
      <c r="C45" s="95"/>
      <c r="D45" s="9"/>
      <c r="E45" s="19"/>
      <c r="F45" s="21"/>
      <c r="G45" s="28"/>
      <c r="H45" s="23"/>
      <c r="I45" s="27"/>
      <c r="J45" s="24"/>
      <c r="K45" s="97"/>
      <c r="L45" s="108"/>
      <c r="M45" s="98"/>
    </row>
    <row r="46" spans="1:13" ht="18.95" customHeight="1">
      <c r="A46" s="95"/>
      <c r="B46" s="8"/>
      <c r="C46" s="95"/>
      <c r="D46" s="9"/>
      <c r="E46" s="19"/>
      <c r="F46" s="21"/>
      <c r="G46" s="28"/>
      <c r="H46" s="23"/>
      <c r="I46" s="25"/>
      <c r="J46" s="24"/>
      <c r="K46" s="8"/>
      <c r="L46" s="103"/>
      <c r="M46" s="9"/>
    </row>
    <row r="47" spans="1:13" ht="18.95" customHeight="1">
      <c r="A47" s="95"/>
      <c r="B47" s="8"/>
      <c r="C47" s="95"/>
      <c r="D47" s="9"/>
      <c r="E47" s="19"/>
      <c r="F47" s="21"/>
      <c r="G47" s="28"/>
      <c r="H47" s="23"/>
      <c r="I47" s="25"/>
      <c r="J47" s="24"/>
      <c r="K47" s="8"/>
      <c r="L47" s="103"/>
      <c r="M47" s="9"/>
    </row>
    <row r="48" spans="1:13" ht="18.95" customHeight="1">
      <c r="A48" s="95"/>
      <c r="B48" s="8"/>
      <c r="C48" s="95"/>
      <c r="D48" s="8"/>
      <c r="E48" s="21"/>
      <c r="F48" s="21"/>
      <c r="G48" s="29"/>
      <c r="H48" s="23"/>
      <c r="I48" s="15"/>
      <c r="J48" s="15"/>
      <c r="K48" s="15"/>
      <c r="L48" s="103"/>
      <c r="M48" s="15"/>
    </row>
    <row r="49" spans="1:13" ht="18.95" customHeight="1">
      <c r="A49" s="60" t="s">
        <v>32</v>
      </c>
      <c r="H49" s="30"/>
      <c r="K49" s="31"/>
      <c r="L49" s="97"/>
      <c r="M49" s="98"/>
    </row>
    <row r="50" spans="1:13">
      <c r="A50" s="95" t="s">
        <v>44</v>
      </c>
      <c r="B50" s="8"/>
      <c r="C50" s="8"/>
      <c r="D50" s="8"/>
      <c r="E50" s="8"/>
      <c r="F50" s="8"/>
      <c r="G50" s="8"/>
      <c r="H50" s="32"/>
      <c r="I50" s="8"/>
      <c r="J50" s="8"/>
      <c r="K50" s="8"/>
      <c r="L50" s="8"/>
      <c r="M50" s="9"/>
    </row>
    <row r="51" spans="1:13">
      <c r="A51" s="95" t="s">
        <v>33</v>
      </c>
      <c r="B51" s="8"/>
      <c r="C51" s="8"/>
      <c r="D51" s="8"/>
      <c r="E51" s="8"/>
      <c r="F51" s="8"/>
      <c r="G51" s="8" t="s">
        <v>34</v>
      </c>
      <c r="H51" s="8"/>
      <c r="I51" s="8"/>
      <c r="J51" s="8" t="s">
        <v>35</v>
      </c>
      <c r="K51" s="8"/>
      <c r="L51" s="8"/>
      <c r="M51" s="9"/>
    </row>
    <row r="52" spans="1:13">
      <c r="A52" s="61"/>
      <c r="B52" s="97"/>
      <c r="C52" s="97"/>
      <c r="E52" s="115" t="s">
        <v>36</v>
      </c>
      <c r="F52" s="97"/>
      <c r="G52" s="97"/>
      <c r="H52" s="115" t="s">
        <v>37</v>
      </c>
      <c r="I52" s="97"/>
      <c r="J52" s="97" t="s">
        <v>42</v>
      </c>
      <c r="K52" s="97"/>
      <c r="L52" s="97"/>
      <c r="M52" s="98"/>
    </row>
    <row r="53" spans="1:13">
      <c r="A53" s="55" t="s">
        <v>38</v>
      </c>
      <c r="B53" s="49"/>
      <c r="C53" s="49" t="s">
        <v>39</v>
      </c>
      <c r="D53" s="116"/>
      <c r="E53" s="49" t="s">
        <v>40</v>
      </c>
      <c r="F53" s="49"/>
      <c r="G53" s="49" t="s">
        <v>39</v>
      </c>
      <c r="H53" s="49"/>
      <c r="I53" s="49"/>
      <c r="J53" s="49"/>
      <c r="K53" s="49"/>
      <c r="L53" s="49"/>
      <c r="M53" s="56"/>
    </row>
    <row r="54" spans="1:13" ht="84.95" customHeight="1">
      <c r="A54" s="543" t="s">
        <v>49</v>
      </c>
      <c r="B54" s="544"/>
      <c r="C54" s="544"/>
      <c r="D54" s="544"/>
      <c r="E54" s="544"/>
      <c r="F54" s="544"/>
      <c r="G54" s="544"/>
      <c r="H54" s="544"/>
      <c r="I54" s="544"/>
      <c r="J54" s="544"/>
      <c r="K54" s="544"/>
      <c r="L54" s="544"/>
      <c r="M54" s="545"/>
    </row>
    <row r="55" spans="1:13" ht="35.1" customHeight="1">
      <c r="A55" s="5" t="s">
        <v>41</v>
      </c>
      <c r="B55" s="44"/>
      <c r="C55" s="44"/>
      <c r="D55" s="44"/>
      <c r="E55" s="44"/>
      <c r="F55" s="44"/>
      <c r="G55" s="45"/>
      <c r="H55" s="6" t="s">
        <v>11</v>
      </c>
      <c r="I55" s="46">
        <f>I28+1</f>
        <v>44930</v>
      </c>
      <c r="J55" s="44"/>
      <c r="K55" s="44"/>
      <c r="L55" s="44"/>
      <c r="M55" s="47"/>
    </row>
    <row r="56" spans="1:13" ht="16.5" customHeight="1">
      <c r="A56" s="94" t="s">
        <v>12</v>
      </c>
      <c r="B56" s="8"/>
      <c r="C56" s="9"/>
      <c r="D56" s="95" t="s">
        <v>13</v>
      </c>
      <c r="E56" s="8"/>
      <c r="F56" s="8"/>
      <c r="G56" s="8"/>
      <c r="H56" s="94" t="s">
        <v>14</v>
      </c>
      <c r="I56" s="10" t="s">
        <v>43</v>
      </c>
      <c r="J56" s="8"/>
      <c r="K56" s="8"/>
      <c r="L56" s="8"/>
      <c r="M56" s="9"/>
    </row>
    <row r="57" spans="1:13" ht="16.5" customHeight="1">
      <c r="A57" s="48" t="s">
        <v>15</v>
      </c>
      <c r="B57" s="49"/>
      <c r="C57" s="9"/>
      <c r="D57" s="62" t="str">
        <f>D30</f>
        <v>VALEO - ŽEBRÁK</v>
      </c>
      <c r="E57" s="49"/>
      <c r="F57" s="49"/>
      <c r="G57" s="49"/>
      <c r="H57" s="48" t="s">
        <v>14</v>
      </c>
      <c r="I57" s="96">
        <f>I30</f>
        <v>731438009</v>
      </c>
      <c r="J57" s="49"/>
      <c r="K57" s="49"/>
      <c r="L57" s="49"/>
      <c r="M57" s="50"/>
    </row>
    <row r="58" spans="1:13" ht="12.95" customHeight="1">
      <c r="A58" s="51"/>
      <c r="B58" s="97"/>
      <c r="C58" s="51"/>
      <c r="D58" s="98"/>
      <c r="E58" s="97"/>
      <c r="F58" s="11"/>
      <c r="G58" s="97"/>
      <c r="H58" s="97"/>
      <c r="I58" s="97"/>
      <c r="J58" s="97"/>
      <c r="K58" s="98"/>
      <c r="L58" s="51"/>
      <c r="M58" s="98"/>
    </row>
    <row r="59" spans="1:13" ht="18" customHeight="1">
      <c r="A59" s="12"/>
      <c r="B59" s="44"/>
      <c r="C59" s="13" t="s">
        <v>16</v>
      </c>
      <c r="D59" s="47"/>
      <c r="E59" s="52" t="s">
        <v>17</v>
      </c>
      <c r="F59" s="14" t="s">
        <v>18</v>
      </c>
      <c r="G59" s="44" t="s">
        <v>19</v>
      </c>
      <c r="H59" s="44"/>
      <c r="I59" s="15" t="s">
        <v>20</v>
      </c>
      <c r="J59" s="15" t="s">
        <v>21</v>
      </c>
      <c r="K59" s="47"/>
      <c r="L59" s="95" t="s">
        <v>22</v>
      </c>
      <c r="M59" s="9"/>
    </row>
    <row r="60" spans="1:13" ht="15.75" customHeight="1">
      <c r="A60" s="53"/>
      <c r="B60" s="97"/>
      <c r="C60" s="51"/>
      <c r="D60" s="98"/>
      <c r="E60" s="99" t="s">
        <v>23</v>
      </c>
      <c r="F60" s="11"/>
      <c r="G60" s="16" t="s">
        <v>24</v>
      </c>
      <c r="H60" s="52" t="s">
        <v>5</v>
      </c>
      <c r="I60" s="15" t="s">
        <v>25</v>
      </c>
      <c r="J60" s="17" t="s">
        <v>26</v>
      </c>
      <c r="K60" s="98"/>
      <c r="L60" s="99" t="s">
        <v>27</v>
      </c>
      <c r="M60" s="18" t="s">
        <v>28</v>
      </c>
    </row>
    <row r="61" spans="1:13">
      <c r="A61" s="54"/>
      <c r="B61" s="49"/>
      <c r="C61" s="55"/>
      <c r="D61" s="56"/>
      <c r="E61" s="49"/>
      <c r="F61" s="57"/>
      <c r="G61" s="55"/>
      <c r="H61" s="49"/>
      <c r="I61" s="15"/>
      <c r="J61" s="15"/>
      <c r="K61" s="56"/>
      <c r="L61" s="58" t="s">
        <v>29</v>
      </c>
      <c r="M61" s="59" t="s">
        <v>30</v>
      </c>
    </row>
    <row r="62" spans="1:13">
      <c r="A62" s="100">
        <v>1</v>
      </c>
      <c r="B62" s="19"/>
      <c r="C62" s="100">
        <v>2</v>
      </c>
      <c r="D62" s="20"/>
      <c r="E62" s="19">
        <v>3</v>
      </c>
      <c r="F62" s="21">
        <v>4</v>
      </c>
      <c r="G62" s="19">
        <v>5</v>
      </c>
      <c r="H62" s="21">
        <v>6</v>
      </c>
      <c r="I62" s="21">
        <v>7</v>
      </c>
      <c r="J62" s="21">
        <v>8</v>
      </c>
      <c r="K62" s="19"/>
      <c r="L62" s="21">
        <v>9</v>
      </c>
      <c r="M62" s="20">
        <v>10</v>
      </c>
    </row>
    <row r="63" spans="1:13" ht="18.95" customHeight="1">
      <c r="A63" s="193" t="s">
        <v>59</v>
      </c>
      <c r="B63" s="194"/>
      <c r="C63" s="117" t="str">
        <f>JL!I12</f>
        <v>Slovenská kroupová se zeleninou</v>
      </c>
      <c r="D63" s="9"/>
      <c r="E63" s="19" t="s">
        <v>31</v>
      </c>
      <c r="F63" s="21"/>
      <c r="G63" s="22"/>
      <c r="H63" s="23"/>
      <c r="I63" s="23"/>
      <c r="J63" s="24"/>
      <c r="K63" s="97"/>
      <c r="L63" s="103"/>
      <c r="M63" s="98"/>
    </row>
    <row r="64" spans="1:13" ht="18.95" customHeight="1">
      <c r="A64" s="193" t="s">
        <v>60</v>
      </c>
      <c r="B64" s="194"/>
      <c r="C64" s="95" t="str">
        <f>JL!I15</f>
        <v>Rychtářská s ovesnými vločkami</v>
      </c>
      <c r="D64" s="9"/>
      <c r="E64" s="99" t="s">
        <v>31</v>
      </c>
      <c r="F64" s="21"/>
      <c r="G64" s="104"/>
      <c r="H64" s="23"/>
      <c r="I64" s="25"/>
      <c r="J64" s="24"/>
      <c r="K64" s="8"/>
      <c r="L64" s="103"/>
      <c r="M64" s="9"/>
    </row>
    <row r="65" spans="1:13" ht="18.95" customHeight="1">
      <c r="A65" s="193" t="s">
        <v>84</v>
      </c>
      <c r="B65" s="195"/>
      <c r="C65" s="106" t="str">
        <f>JL!I19</f>
        <v>Hronovská vepřová kýta na zázvoru, bramborová kaše (vepřové maso, cibule, zázvor, slanina, mouka, sůl, pepř, citron)</v>
      </c>
      <c r="D65" s="9"/>
      <c r="E65" s="19" t="s">
        <v>31</v>
      </c>
      <c r="F65" s="21"/>
      <c r="G65" s="26"/>
      <c r="H65" s="23"/>
      <c r="I65" s="25"/>
      <c r="J65" s="24"/>
      <c r="K65" s="97"/>
      <c r="L65" s="108"/>
      <c r="M65" s="98"/>
    </row>
    <row r="66" spans="1:13" ht="18.95" customHeight="1">
      <c r="A66" s="193" t="s">
        <v>86</v>
      </c>
      <c r="B66" s="196"/>
      <c r="C66" s="106" t="str">
        <f>JL!I23</f>
        <v>Chalupářský hovězí guláš, houskové knedlíky (hovězí maso, slanina, cibule, žampiony, kapie, mouka, česnek, sůl, paprika mletá, feferonky)</v>
      </c>
      <c r="D66" s="9"/>
      <c r="E66" s="99" t="s">
        <v>31</v>
      </c>
      <c r="F66" s="21"/>
      <c r="G66" s="26"/>
      <c r="H66" s="23"/>
      <c r="I66" s="27"/>
      <c r="J66" s="24"/>
      <c r="K66" s="97"/>
      <c r="L66" s="108"/>
      <c r="M66" s="98"/>
    </row>
    <row r="67" spans="1:13" ht="18.95" customHeight="1">
      <c r="A67" s="193" t="s">
        <v>85</v>
      </c>
      <c r="B67" s="196"/>
      <c r="C67" s="106" t="str">
        <f>JL!I27</f>
        <v>Gratinované brambory s cuketou, červenou cibulí, rajčaty a sýrem na způsob Mousaky</v>
      </c>
      <c r="D67" s="9"/>
      <c r="E67" s="19" t="s">
        <v>31</v>
      </c>
      <c r="F67" s="21"/>
      <c r="G67" s="26"/>
      <c r="H67" s="23"/>
      <c r="I67" s="27"/>
      <c r="J67" s="24"/>
      <c r="K67" s="8"/>
      <c r="L67" s="103"/>
      <c r="M67" s="9"/>
    </row>
    <row r="68" spans="1:13" ht="18.95" customHeight="1">
      <c r="A68" s="193" t="s">
        <v>87</v>
      </c>
      <c r="B68" s="197"/>
      <c r="C68" s="106" t="str">
        <f>JL!H32</f>
        <v>4.</v>
      </c>
      <c r="D68" s="9"/>
      <c r="E68" s="19" t="s">
        <v>31</v>
      </c>
      <c r="F68" s="21"/>
      <c r="G68" s="26"/>
      <c r="H68" s="23"/>
      <c r="I68" s="27"/>
      <c r="J68" s="24"/>
      <c r="K68" s="97"/>
      <c r="L68" s="108"/>
      <c r="M68" s="98"/>
    </row>
    <row r="69" spans="1:13" ht="18.95" customHeight="1">
      <c r="A69" s="111"/>
      <c r="B69" s="112"/>
      <c r="C69" s="541"/>
      <c r="D69" s="542"/>
      <c r="E69" s="19"/>
      <c r="F69" s="21"/>
      <c r="G69" s="26"/>
      <c r="H69" s="23"/>
      <c r="I69" s="27"/>
      <c r="J69" s="24"/>
      <c r="K69" s="8"/>
      <c r="L69" s="103"/>
      <c r="M69" s="9"/>
    </row>
    <row r="70" spans="1:13" ht="18.95" customHeight="1">
      <c r="A70" s="95"/>
      <c r="B70" s="97"/>
      <c r="C70" s="95"/>
      <c r="D70" s="9"/>
      <c r="E70" s="19"/>
      <c r="F70" s="21"/>
      <c r="G70" s="28"/>
      <c r="H70" s="23"/>
      <c r="I70" s="27"/>
      <c r="J70" s="24"/>
      <c r="K70" s="97"/>
      <c r="L70" s="108"/>
      <c r="M70" s="98"/>
    </row>
    <row r="71" spans="1:13" ht="18.95" customHeight="1">
      <c r="A71" s="95"/>
      <c r="B71" s="8"/>
      <c r="C71" s="113"/>
      <c r="D71" s="114"/>
      <c r="E71" s="19"/>
      <c r="F71" s="21"/>
      <c r="G71" s="28"/>
      <c r="H71" s="23"/>
      <c r="I71" s="25"/>
      <c r="J71" s="24"/>
      <c r="K71" s="8"/>
      <c r="L71" s="103"/>
      <c r="M71" s="9"/>
    </row>
    <row r="72" spans="1:13" ht="36" customHeight="1">
      <c r="A72" s="100"/>
      <c r="B72" s="97"/>
      <c r="C72" s="95"/>
      <c r="D72" s="9"/>
      <c r="E72" s="19"/>
      <c r="F72" s="21"/>
      <c r="G72" s="28"/>
      <c r="H72" s="23"/>
      <c r="I72" s="25"/>
      <c r="J72" s="24"/>
      <c r="K72" s="8"/>
      <c r="L72" s="103"/>
      <c r="M72" s="9"/>
    </row>
    <row r="73" spans="1:13" ht="18.95" customHeight="1">
      <c r="A73" s="95"/>
      <c r="B73" s="8"/>
      <c r="C73" s="95"/>
      <c r="D73" s="9"/>
      <c r="E73" s="19"/>
      <c r="F73" s="21"/>
      <c r="G73" s="28"/>
      <c r="H73" s="23"/>
      <c r="I73" s="27"/>
      <c r="J73" s="24"/>
      <c r="K73" s="97"/>
      <c r="L73" s="108"/>
      <c r="M73" s="98"/>
    </row>
    <row r="74" spans="1:13" ht="18.95" customHeight="1">
      <c r="A74" s="95"/>
      <c r="B74" s="8"/>
      <c r="C74" s="95"/>
      <c r="D74" s="9"/>
      <c r="E74" s="19"/>
      <c r="F74" s="21"/>
      <c r="G74" s="28"/>
      <c r="H74" s="23"/>
      <c r="I74" s="25"/>
      <c r="J74" s="24"/>
      <c r="K74" s="8"/>
      <c r="L74" s="103"/>
      <c r="M74" s="9"/>
    </row>
    <row r="75" spans="1:13" ht="18.95" customHeight="1">
      <c r="A75" s="95"/>
      <c r="B75" s="8"/>
      <c r="C75" s="95"/>
      <c r="D75" s="8"/>
      <c r="E75" s="21"/>
      <c r="F75" s="21"/>
      <c r="G75" s="29"/>
      <c r="H75" s="23"/>
      <c r="I75" s="15"/>
      <c r="J75" s="15"/>
      <c r="K75" s="15"/>
      <c r="L75" s="103"/>
      <c r="M75" s="15"/>
    </row>
    <row r="76" spans="1:13" ht="18.95" customHeight="1">
      <c r="A76" s="60" t="s">
        <v>32</v>
      </c>
      <c r="H76" s="30"/>
      <c r="K76" s="31"/>
      <c r="L76" s="97"/>
      <c r="M76" s="98"/>
    </row>
    <row r="77" spans="1:13">
      <c r="A77" s="95" t="s">
        <v>44</v>
      </c>
      <c r="B77" s="8"/>
      <c r="C77" s="8"/>
      <c r="D77" s="8"/>
      <c r="E77" s="8"/>
      <c r="F77" s="8"/>
      <c r="G77" s="8"/>
      <c r="H77" s="32"/>
      <c r="I77" s="8"/>
      <c r="J77" s="8"/>
      <c r="K77" s="8"/>
      <c r="L77" s="8"/>
      <c r="M77" s="9"/>
    </row>
    <row r="78" spans="1:13">
      <c r="A78" s="95" t="s">
        <v>33</v>
      </c>
      <c r="B78" s="8"/>
      <c r="C78" s="8"/>
      <c r="D78" s="8"/>
      <c r="E78" s="8"/>
      <c r="F78" s="8"/>
      <c r="G78" s="8" t="s">
        <v>34</v>
      </c>
      <c r="H78" s="8"/>
      <c r="I78" s="8"/>
      <c r="J78" s="8" t="s">
        <v>35</v>
      </c>
      <c r="K78" s="8"/>
      <c r="L78" s="8"/>
      <c r="M78" s="9"/>
    </row>
    <row r="79" spans="1:13">
      <c r="A79" s="61"/>
      <c r="B79" s="97"/>
      <c r="C79" s="97"/>
      <c r="E79" s="115" t="s">
        <v>36</v>
      </c>
      <c r="F79" s="97"/>
      <c r="G79" s="97"/>
      <c r="H79" s="115" t="s">
        <v>37</v>
      </c>
      <c r="I79" s="97"/>
      <c r="J79" s="97" t="s">
        <v>42</v>
      </c>
      <c r="K79" s="97"/>
      <c r="L79" s="97"/>
      <c r="M79" s="98"/>
    </row>
    <row r="80" spans="1:13">
      <c r="A80" s="55" t="s">
        <v>38</v>
      </c>
      <c r="B80" s="49"/>
      <c r="C80" s="49" t="s">
        <v>39</v>
      </c>
      <c r="D80" s="116"/>
      <c r="E80" s="49" t="s">
        <v>40</v>
      </c>
      <c r="F80" s="49"/>
      <c r="G80" s="49" t="s">
        <v>39</v>
      </c>
      <c r="H80" s="49"/>
      <c r="I80" s="49"/>
      <c r="J80" s="49"/>
      <c r="K80" s="49"/>
      <c r="L80" s="49"/>
      <c r="M80" s="56"/>
    </row>
    <row r="81" spans="1:13" ht="84.95" customHeight="1">
      <c r="A81" s="543" t="s">
        <v>49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5"/>
    </row>
    <row r="82" spans="1:13" ht="35.1" customHeight="1">
      <c r="A82" s="5" t="s">
        <v>41</v>
      </c>
      <c r="B82" s="44"/>
      <c r="C82" s="44"/>
      <c r="D82" s="44"/>
      <c r="E82" s="44"/>
      <c r="F82" s="44"/>
      <c r="G82" s="45"/>
      <c r="H82" s="6" t="s">
        <v>11</v>
      </c>
      <c r="I82" s="46">
        <f>I55+1</f>
        <v>44931</v>
      </c>
      <c r="J82" s="44"/>
      <c r="K82" s="44"/>
      <c r="L82" s="44"/>
      <c r="M82" s="47"/>
    </row>
    <row r="83" spans="1:13" ht="16.5" customHeight="1">
      <c r="A83" s="94" t="s">
        <v>12</v>
      </c>
      <c r="B83" s="8"/>
      <c r="C83" s="9"/>
      <c r="D83" s="95" t="s">
        <v>13</v>
      </c>
      <c r="E83" s="8"/>
      <c r="F83" s="8"/>
      <c r="G83" s="8"/>
      <c r="H83" s="94" t="s">
        <v>14</v>
      </c>
      <c r="I83" s="10" t="s">
        <v>43</v>
      </c>
      <c r="J83" s="8"/>
      <c r="K83" s="8"/>
      <c r="L83" s="8"/>
      <c r="M83" s="9"/>
    </row>
    <row r="84" spans="1:13" ht="16.5" customHeight="1">
      <c r="A84" s="48" t="s">
        <v>15</v>
      </c>
      <c r="B84" s="49"/>
      <c r="C84" s="9"/>
      <c r="D84" s="62" t="str">
        <f>D57</f>
        <v>VALEO - ŽEBRÁK</v>
      </c>
      <c r="E84" s="49"/>
      <c r="F84" s="49"/>
      <c r="G84" s="49"/>
      <c r="H84" s="48" t="s">
        <v>14</v>
      </c>
      <c r="I84" s="96">
        <f>I57</f>
        <v>731438009</v>
      </c>
      <c r="J84" s="49"/>
      <c r="K84" s="49"/>
      <c r="L84" s="49"/>
      <c r="M84" s="50"/>
    </row>
    <row r="85" spans="1:13" ht="12.95" customHeight="1">
      <c r="A85" s="51"/>
      <c r="B85" s="97"/>
      <c r="C85" s="51"/>
      <c r="D85" s="98"/>
      <c r="E85" s="97"/>
      <c r="F85" s="11"/>
      <c r="G85" s="97"/>
      <c r="H85" s="97"/>
      <c r="I85" s="97"/>
      <c r="J85" s="97"/>
      <c r="K85" s="98"/>
      <c r="L85" s="51"/>
      <c r="M85" s="98"/>
    </row>
    <row r="86" spans="1:13" ht="18" customHeight="1">
      <c r="A86" s="12"/>
      <c r="B86" s="44"/>
      <c r="C86" s="13" t="s">
        <v>16</v>
      </c>
      <c r="D86" s="47"/>
      <c r="E86" s="52" t="s">
        <v>17</v>
      </c>
      <c r="F86" s="14" t="s">
        <v>18</v>
      </c>
      <c r="G86" s="44" t="s">
        <v>19</v>
      </c>
      <c r="H86" s="44"/>
      <c r="I86" s="15" t="s">
        <v>20</v>
      </c>
      <c r="J86" s="15" t="s">
        <v>21</v>
      </c>
      <c r="K86" s="47"/>
      <c r="L86" s="95" t="s">
        <v>22</v>
      </c>
      <c r="M86" s="9"/>
    </row>
    <row r="87" spans="1:13" ht="15.75" customHeight="1">
      <c r="A87" s="53"/>
      <c r="B87" s="97"/>
      <c r="C87" s="51"/>
      <c r="D87" s="98"/>
      <c r="E87" s="99" t="s">
        <v>23</v>
      </c>
      <c r="F87" s="11"/>
      <c r="G87" s="16" t="s">
        <v>24</v>
      </c>
      <c r="H87" s="52" t="s">
        <v>5</v>
      </c>
      <c r="I87" s="15" t="s">
        <v>25</v>
      </c>
      <c r="J87" s="17" t="s">
        <v>26</v>
      </c>
      <c r="K87" s="98"/>
      <c r="L87" s="99" t="s">
        <v>27</v>
      </c>
      <c r="M87" s="18" t="s">
        <v>28</v>
      </c>
    </row>
    <row r="88" spans="1:13">
      <c r="A88" s="54"/>
      <c r="B88" s="49"/>
      <c r="C88" s="55"/>
      <c r="D88" s="56"/>
      <c r="E88" s="49"/>
      <c r="F88" s="57"/>
      <c r="G88" s="55"/>
      <c r="H88" s="49"/>
      <c r="I88" s="15"/>
      <c r="J88" s="15"/>
      <c r="K88" s="56"/>
      <c r="L88" s="58" t="s">
        <v>29</v>
      </c>
      <c r="M88" s="59" t="s">
        <v>30</v>
      </c>
    </row>
    <row r="89" spans="1:13">
      <c r="A89" s="100">
        <v>1</v>
      </c>
      <c r="B89" s="19"/>
      <c r="C89" s="100">
        <v>2</v>
      </c>
      <c r="D89" s="20"/>
      <c r="E89" s="19">
        <v>3</v>
      </c>
      <c r="F89" s="21">
        <v>4</v>
      </c>
      <c r="G89" s="19">
        <v>5</v>
      </c>
      <c r="H89" s="21">
        <v>6</v>
      </c>
      <c r="I89" s="21">
        <v>7</v>
      </c>
      <c r="J89" s="21">
        <v>8</v>
      </c>
      <c r="K89" s="19"/>
      <c r="L89" s="21">
        <v>9</v>
      </c>
      <c r="M89" s="20">
        <v>10</v>
      </c>
    </row>
    <row r="90" spans="1:13" ht="18.95" customHeight="1">
      <c r="A90" s="193" t="s">
        <v>59</v>
      </c>
      <c r="B90" s="194"/>
      <c r="C90" s="95" t="str">
        <f>JL!L12</f>
        <v>Hovězí vývar s fritátovými nudlemi a zeleninou</v>
      </c>
      <c r="D90" s="9"/>
      <c r="E90" s="19" t="s">
        <v>31</v>
      </c>
      <c r="F90" s="21"/>
      <c r="G90" s="22"/>
      <c r="H90" s="23"/>
      <c r="I90" s="23"/>
      <c r="J90" s="24"/>
      <c r="K90" s="97"/>
      <c r="L90" s="103"/>
      <c r="M90" s="98"/>
    </row>
    <row r="91" spans="1:13" ht="18.95" customHeight="1">
      <c r="A91" s="193" t="s">
        <v>60</v>
      </c>
      <c r="B91" s="194"/>
      <c r="C91" s="95" t="str">
        <f>JL!L15</f>
        <v>Horácká fazolová s paprikou</v>
      </c>
      <c r="D91" s="9"/>
      <c r="E91" s="99" t="s">
        <v>31</v>
      </c>
      <c r="F91" s="21"/>
      <c r="G91" s="104"/>
      <c r="H91" s="23"/>
      <c r="I91" s="25"/>
      <c r="J91" s="24"/>
      <c r="K91" s="8"/>
      <c r="L91" s="103"/>
      <c r="M91" s="9"/>
    </row>
    <row r="92" spans="1:13" ht="18.95" customHeight="1">
      <c r="A92" s="193" t="s">
        <v>84</v>
      </c>
      <c r="B92" s="195"/>
      <c r="C92" s="106" t="str">
        <f>JL!L19</f>
        <v>Burgundská hovězí pečeně na červeném víně, houskové knedlíky (hovězí, mouka, cukr, ocet, protlak, sůl, pepř, slanina, víno)</v>
      </c>
      <c r="D92" s="9"/>
      <c r="E92" s="19" t="s">
        <v>31</v>
      </c>
      <c r="F92" s="21"/>
      <c r="G92" s="26"/>
      <c r="H92" s="23"/>
      <c r="I92" s="25"/>
      <c r="J92" s="24"/>
      <c r="K92" s="97"/>
      <c r="L92" s="108"/>
      <c r="M92" s="98"/>
    </row>
    <row r="93" spans="1:13" ht="18.95" customHeight="1">
      <c r="A93" s="193" t="s">
        <v>86</v>
      </c>
      <c r="B93" s="196"/>
      <c r="C93" s="106" t="str">
        <f>JL!L23</f>
        <v>Zapečené těstoviny s kuřecím masem a pórkem (kuřecí maso sekané, těstoviny, cibule,sůl, pepř, vejce, smetana, pórek, máslo, sýr)</v>
      </c>
      <c r="D93" s="9"/>
      <c r="E93" s="99" t="s">
        <v>31</v>
      </c>
      <c r="F93" s="21"/>
      <c r="G93" s="26"/>
      <c r="H93" s="23"/>
      <c r="I93" s="27"/>
      <c r="J93" s="24"/>
      <c r="K93" s="97"/>
      <c r="L93" s="108"/>
      <c r="M93" s="98"/>
    </row>
    <row r="94" spans="1:13" ht="18.95" customHeight="1">
      <c r="A94" s="193" t="s">
        <v>85</v>
      </c>
      <c r="B94" s="196"/>
      <c r="C94" s="106" t="str">
        <f>JL!L27</f>
        <v>Bramborové šišky s mákem, přepuštěné máslo, mléko (brambory, mouka, vejce, máslo, mák, cukr, voda)</v>
      </c>
      <c r="D94" s="9"/>
      <c r="E94" s="19" t="s">
        <v>31</v>
      </c>
      <c r="F94" s="21"/>
      <c r="G94" s="26"/>
      <c r="H94" s="23"/>
      <c r="I94" s="27"/>
      <c r="J94" s="24"/>
      <c r="K94" s="8"/>
      <c r="L94" s="103"/>
      <c r="M94" s="9"/>
    </row>
    <row r="95" spans="1:13" ht="18.95" customHeight="1">
      <c r="A95" s="193" t="s">
        <v>87</v>
      </c>
      <c r="B95" s="197"/>
      <c r="C95" s="106" t="str">
        <f>JL!L32</f>
        <v>Vepřový plátek na houbách, smažené krokety (vepřové maso, mouka, houby, máslo, sůl, pepř, kmín)</v>
      </c>
      <c r="D95" s="9"/>
      <c r="E95" s="19" t="s">
        <v>31</v>
      </c>
      <c r="F95" s="21"/>
      <c r="G95" s="26"/>
      <c r="H95" s="23"/>
      <c r="I95" s="27"/>
      <c r="J95" s="24"/>
      <c r="K95" s="97"/>
      <c r="L95" s="108"/>
      <c r="M95" s="98"/>
    </row>
    <row r="96" spans="1:13" ht="18.95" customHeight="1">
      <c r="A96" s="111"/>
      <c r="B96" s="112"/>
      <c r="C96" s="541"/>
      <c r="D96" s="542"/>
      <c r="E96" s="19"/>
      <c r="F96" s="21"/>
      <c r="G96" s="26"/>
      <c r="H96" s="23"/>
      <c r="I96" s="27"/>
      <c r="J96" s="24"/>
      <c r="K96" s="8"/>
      <c r="L96" s="103"/>
      <c r="M96" s="9"/>
    </row>
    <row r="97" spans="1:13" ht="18.95" customHeight="1">
      <c r="A97" s="95"/>
      <c r="B97" s="97"/>
      <c r="C97" s="95"/>
      <c r="D97" s="9"/>
      <c r="E97" s="19"/>
      <c r="F97" s="21"/>
      <c r="G97" s="28"/>
      <c r="H97" s="23"/>
      <c r="I97" s="27"/>
      <c r="J97" s="24"/>
      <c r="K97" s="97"/>
      <c r="L97" s="108"/>
      <c r="M97" s="98"/>
    </row>
    <row r="98" spans="1:13" ht="18.95" customHeight="1">
      <c r="A98" s="95"/>
      <c r="B98" s="8"/>
      <c r="C98" s="113"/>
      <c r="D98" s="114"/>
      <c r="E98" s="19"/>
      <c r="F98" s="21"/>
      <c r="G98" s="28"/>
      <c r="H98" s="23"/>
      <c r="I98" s="25"/>
      <c r="J98" s="24"/>
      <c r="K98" s="8"/>
      <c r="L98" s="103"/>
      <c r="M98" s="9"/>
    </row>
    <row r="99" spans="1:13" ht="36" customHeight="1">
      <c r="A99" s="100"/>
      <c r="B99" s="97"/>
      <c r="C99" s="95"/>
      <c r="D99" s="9"/>
      <c r="E99" s="19"/>
      <c r="F99" s="21"/>
      <c r="G99" s="28"/>
      <c r="H99" s="23"/>
      <c r="I99" s="25"/>
      <c r="J99" s="24"/>
      <c r="K99" s="8"/>
      <c r="L99" s="103"/>
      <c r="M99" s="9"/>
    </row>
    <row r="100" spans="1:13" ht="18.95" customHeight="1">
      <c r="A100" s="95"/>
      <c r="B100" s="8"/>
      <c r="C100" s="95"/>
      <c r="D100" s="9"/>
      <c r="E100" s="19"/>
      <c r="F100" s="21"/>
      <c r="G100" s="28"/>
      <c r="H100" s="23"/>
      <c r="I100" s="27"/>
      <c r="J100" s="24"/>
      <c r="K100" s="97"/>
      <c r="L100" s="108"/>
      <c r="M100" s="98"/>
    </row>
    <row r="101" spans="1:13" ht="18.95" customHeight="1">
      <c r="A101" s="95"/>
      <c r="B101" s="8"/>
      <c r="C101" s="95"/>
      <c r="D101" s="9"/>
      <c r="E101" s="19"/>
      <c r="F101" s="21"/>
      <c r="G101" s="28"/>
      <c r="H101" s="23"/>
      <c r="I101" s="25"/>
      <c r="J101" s="24"/>
      <c r="K101" s="8"/>
      <c r="L101" s="103"/>
      <c r="M101" s="9"/>
    </row>
    <row r="102" spans="1:13" ht="18.95" customHeight="1">
      <c r="A102" s="95"/>
      <c r="B102" s="8"/>
      <c r="C102" s="95"/>
      <c r="D102" s="8"/>
      <c r="E102" s="21"/>
      <c r="F102" s="21"/>
      <c r="G102" s="29"/>
      <c r="H102" s="23"/>
      <c r="I102" s="15"/>
      <c r="J102" s="15"/>
      <c r="K102" s="15"/>
      <c r="L102" s="103"/>
      <c r="M102" s="15"/>
    </row>
    <row r="103" spans="1:13" ht="18.95" customHeight="1">
      <c r="A103" s="60" t="s">
        <v>32</v>
      </c>
      <c r="H103" s="30"/>
      <c r="K103" s="31"/>
      <c r="L103" s="97"/>
      <c r="M103" s="98"/>
    </row>
    <row r="104" spans="1:13">
      <c r="A104" s="95" t="s">
        <v>44</v>
      </c>
      <c r="B104" s="8"/>
      <c r="C104" s="8"/>
      <c r="D104" s="8"/>
      <c r="E104" s="8"/>
      <c r="F104" s="8"/>
      <c r="G104" s="8"/>
      <c r="H104" s="32"/>
      <c r="I104" s="8"/>
      <c r="J104" s="8"/>
      <c r="K104" s="8"/>
      <c r="L104" s="8"/>
      <c r="M104" s="9"/>
    </row>
    <row r="105" spans="1:13">
      <c r="A105" s="95" t="s">
        <v>33</v>
      </c>
      <c r="B105" s="8"/>
      <c r="C105" s="8"/>
      <c r="D105" s="8"/>
      <c r="E105" s="8"/>
      <c r="F105" s="8"/>
      <c r="G105" s="8" t="s">
        <v>34</v>
      </c>
      <c r="H105" s="8"/>
      <c r="I105" s="8"/>
      <c r="J105" s="8" t="s">
        <v>35</v>
      </c>
      <c r="K105" s="8"/>
      <c r="L105" s="8"/>
      <c r="M105" s="9"/>
    </row>
    <row r="106" spans="1:13">
      <c r="A106" s="61"/>
      <c r="B106" s="97"/>
      <c r="C106" s="97"/>
      <c r="E106" s="115" t="s">
        <v>36</v>
      </c>
      <c r="F106" s="97"/>
      <c r="G106" s="97"/>
      <c r="H106" s="115" t="s">
        <v>37</v>
      </c>
      <c r="I106" s="97"/>
      <c r="J106" s="97" t="s">
        <v>42</v>
      </c>
      <c r="K106" s="97"/>
      <c r="L106" s="97"/>
      <c r="M106" s="98"/>
    </row>
    <row r="107" spans="1:13">
      <c r="A107" s="55" t="s">
        <v>38</v>
      </c>
      <c r="B107" s="49"/>
      <c r="C107" s="49" t="s">
        <v>39</v>
      </c>
      <c r="D107" s="116"/>
      <c r="E107" s="49" t="s">
        <v>40</v>
      </c>
      <c r="F107" s="49"/>
      <c r="G107" s="49" t="s">
        <v>39</v>
      </c>
      <c r="H107" s="49"/>
      <c r="I107" s="49"/>
      <c r="J107" s="49"/>
      <c r="K107" s="49"/>
      <c r="L107" s="49"/>
      <c r="M107" s="56"/>
    </row>
    <row r="108" spans="1:13" ht="84.95" customHeight="1">
      <c r="A108" s="543" t="s">
        <v>49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5"/>
    </row>
    <row r="109" spans="1:13" ht="35.1" customHeight="1">
      <c r="A109" s="5" t="s">
        <v>41</v>
      </c>
      <c r="B109" s="44"/>
      <c r="C109" s="44"/>
      <c r="D109" s="44"/>
      <c r="E109" s="44"/>
      <c r="F109" s="44"/>
      <c r="G109" s="45"/>
      <c r="H109" s="6" t="s">
        <v>11</v>
      </c>
      <c r="I109" s="46">
        <f>I82+1</f>
        <v>44932</v>
      </c>
      <c r="J109" s="44"/>
      <c r="K109" s="44"/>
      <c r="L109" s="44"/>
      <c r="M109" s="47"/>
    </row>
    <row r="110" spans="1:13" ht="16.5" customHeight="1">
      <c r="A110" s="94" t="s">
        <v>12</v>
      </c>
      <c r="B110" s="8"/>
      <c r="C110" s="9"/>
      <c r="D110" s="95" t="s">
        <v>13</v>
      </c>
      <c r="E110" s="8"/>
      <c r="F110" s="8"/>
      <c r="G110" s="8"/>
      <c r="H110" s="94" t="s">
        <v>14</v>
      </c>
      <c r="I110" s="10" t="s">
        <v>43</v>
      </c>
      <c r="J110" s="8"/>
      <c r="K110" s="8"/>
      <c r="L110" s="8"/>
      <c r="M110" s="9"/>
    </row>
    <row r="111" spans="1:13" ht="16.5" customHeight="1">
      <c r="A111" s="48" t="s">
        <v>15</v>
      </c>
      <c r="B111" s="49"/>
      <c r="C111" s="9"/>
      <c r="D111" s="62" t="str">
        <f>D84</f>
        <v>VALEO - ŽEBRÁK</v>
      </c>
      <c r="E111" s="49"/>
      <c r="F111" s="49"/>
      <c r="G111" s="49"/>
      <c r="H111" s="48" t="s">
        <v>14</v>
      </c>
      <c r="I111" s="96">
        <f>I84</f>
        <v>731438009</v>
      </c>
      <c r="J111" s="49"/>
      <c r="K111" s="49"/>
      <c r="L111" s="49"/>
      <c r="M111" s="50"/>
    </row>
    <row r="112" spans="1:13" ht="12.95" customHeight="1">
      <c r="A112" s="51"/>
      <c r="B112" s="97"/>
      <c r="C112" s="51"/>
      <c r="D112" s="98"/>
      <c r="E112" s="97"/>
      <c r="F112" s="11"/>
      <c r="G112" s="97"/>
      <c r="H112" s="97"/>
      <c r="I112" s="97"/>
      <c r="J112" s="97"/>
      <c r="K112" s="98"/>
      <c r="L112" s="51"/>
      <c r="M112" s="98"/>
    </row>
    <row r="113" spans="1:13" ht="18" customHeight="1">
      <c r="A113" s="12"/>
      <c r="B113" s="44"/>
      <c r="C113" s="13" t="s">
        <v>16</v>
      </c>
      <c r="D113" s="47"/>
      <c r="E113" s="52" t="s">
        <v>17</v>
      </c>
      <c r="F113" s="14" t="s">
        <v>18</v>
      </c>
      <c r="G113" s="44" t="s">
        <v>19</v>
      </c>
      <c r="H113" s="44"/>
      <c r="I113" s="15" t="s">
        <v>20</v>
      </c>
      <c r="J113" s="15" t="s">
        <v>21</v>
      </c>
      <c r="K113" s="47"/>
      <c r="L113" s="95" t="s">
        <v>22</v>
      </c>
      <c r="M113" s="9"/>
    </row>
    <row r="114" spans="1:13" ht="15.75" customHeight="1">
      <c r="A114" s="53"/>
      <c r="B114" s="97"/>
      <c r="C114" s="51"/>
      <c r="D114" s="98"/>
      <c r="E114" s="99" t="s">
        <v>23</v>
      </c>
      <c r="F114" s="11"/>
      <c r="G114" s="16" t="s">
        <v>24</v>
      </c>
      <c r="H114" s="52" t="s">
        <v>5</v>
      </c>
      <c r="I114" s="15" t="s">
        <v>25</v>
      </c>
      <c r="J114" s="17" t="s">
        <v>26</v>
      </c>
      <c r="K114" s="98"/>
      <c r="L114" s="99" t="s">
        <v>27</v>
      </c>
      <c r="M114" s="18" t="s">
        <v>28</v>
      </c>
    </row>
    <row r="115" spans="1:13">
      <c r="A115" s="54"/>
      <c r="B115" s="49"/>
      <c r="C115" s="55"/>
      <c r="D115" s="56"/>
      <c r="E115" s="49"/>
      <c r="F115" s="57"/>
      <c r="G115" s="55"/>
      <c r="H115" s="49"/>
      <c r="I115" s="15"/>
      <c r="J115" s="15"/>
      <c r="K115" s="56"/>
      <c r="L115" s="58" t="s">
        <v>29</v>
      </c>
      <c r="M115" s="59" t="s">
        <v>30</v>
      </c>
    </row>
    <row r="116" spans="1:13">
      <c r="A116" s="100">
        <v>1</v>
      </c>
      <c r="B116" s="19"/>
      <c r="C116" s="100">
        <v>2</v>
      </c>
      <c r="D116" s="20"/>
      <c r="E116" s="19">
        <v>3</v>
      </c>
      <c r="F116" s="21">
        <v>4</v>
      </c>
      <c r="G116" s="19">
        <v>5</v>
      </c>
      <c r="H116" s="21">
        <v>6</v>
      </c>
      <c r="I116" s="21">
        <v>7</v>
      </c>
      <c r="J116" s="21">
        <v>8</v>
      </c>
      <c r="K116" s="19"/>
      <c r="L116" s="21">
        <v>9</v>
      </c>
      <c r="M116" s="20">
        <v>10</v>
      </c>
    </row>
    <row r="117" spans="1:13" ht="18.95" customHeight="1">
      <c r="A117" s="193" t="s">
        <v>59</v>
      </c>
      <c r="B117" s="194"/>
      <c r="C117" s="117" t="str">
        <f>JL!O12</f>
        <v>Drůbeží vývar s krupicovými noky</v>
      </c>
      <c r="D117" s="9"/>
      <c r="E117" s="19" t="s">
        <v>31</v>
      </c>
      <c r="F117" s="21"/>
      <c r="G117" s="22"/>
      <c r="H117" s="23"/>
      <c r="I117" s="23"/>
      <c r="J117" s="24"/>
      <c r="K117" s="97"/>
      <c r="L117" s="103"/>
      <c r="M117" s="98"/>
    </row>
    <row r="118" spans="1:13" ht="18.95" customHeight="1">
      <c r="A118" s="193" t="s">
        <v>60</v>
      </c>
      <c r="B118" s="194"/>
      <c r="C118" s="95" t="str">
        <f>JL!O15</f>
        <v>Hrachová</v>
      </c>
      <c r="D118" s="9"/>
      <c r="E118" s="99" t="s">
        <v>31</v>
      </c>
      <c r="F118" s="21"/>
      <c r="G118" s="104"/>
      <c r="H118" s="23"/>
      <c r="I118" s="25"/>
      <c r="J118" s="24"/>
      <c r="K118" s="8"/>
      <c r="L118" s="103"/>
      <c r="M118" s="9"/>
    </row>
    <row r="119" spans="1:13" ht="18.95" customHeight="1">
      <c r="A119" s="193" t="s">
        <v>84</v>
      </c>
      <c r="B119" s="195"/>
      <c r="C119" s="106" t="str">
        <f>JL!O19</f>
        <v>Vepřová plec pečená na česneku, dušený špenát, houskové knedlíky (vepřové, sádlo, cibule, mouka, česnek, pepř, sůl)</v>
      </c>
      <c r="D119" s="9"/>
      <c r="E119" s="19" t="s">
        <v>31</v>
      </c>
      <c r="F119" s="21"/>
      <c r="G119" s="26"/>
      <c r="H119" s="23"/>
      <c r="I119" s="25"/>
      <c r="J119" s="24"/>
      <c r="K119" s="97"/>
      <c r="L119" s="108"/>
      <c r="M119" s="98"/>
    </row>
    <row r="120" spans="1:13" ht="18.95" customHeight="1">
      <c r="A120" s="193" t="s">
        <v>86</v>
      </c>
      <c r="B120" s="196"/>
      <c r="C120" s="106" t="str">
        <f>JL!O23</f>
        <v>Fazole s tomatové omáčce, opékaná klobása, okurka (fazole, protlek, česnek, cibule, sůl, chilli, přpe, mouka, paprika, klobása ostravská)</v>
      </c>
      <c r="D120" s="9"/>
      <c r="E120" s="99" t="s">
        <v>31</v>
      </c>
      <c r="F120" s="21"/>
      <c r="G120" s="26"/>
      <c r="H120" s="23"/>
      <c r="I120" s="25"/>
      <c r="J120" s="24"/>
      <c r="K120" s="8"/>
      <c r="L120" s="103"/>
      <c r="M120" s="9"/>
    </row>
    <row r="121" spans="1:13" ht="18.95" customHeight="1">
      <c r="A121" s="193" t="s">
        <v>85</v>
      </c>
      <c r="B121" s="196"/>
      <c r="C121" s="106" t="str">
        <f>JL!O27</f>
        <v>Plněné palačinky se špenátem a sýrem, vařené brambory (mouka, vejce, mléko, sůl, špenát listový, česnek, směs sýrů, olej)</v>
      </c>
      <c r="D121" s="9"/>
      <c r="E121" s="19" t="s">
        <v>31</v>
      </c>
      <c r="F121" s="21"/>
      <c r="G121" s="26"/>
      <c r="H121" s="23"/>
      <c r="I121" s="27"/>
      <c r="J121" s="24"/>
      <c r="K121" s="8"/>
      <c r="L121" s="103"/>
      <c r="M121" s="9"/>
    </row>
    <row r="122" spans="1:13" ht="18.95" customHeight="1">
      <c r="A122" s="193" t="s">
        <v>87</v>
      </c>
      <c r="B122" s="197"/>
      <c r="C122" s="106" t="str">
        <f>JL!O32</f>
        <v>Pašerácký kotlet se salámem a sýrem, opékané brambory (kotleta, cibule, salám, sýr, mouka, sůl)</v>
      </c>
      <c r="D122" s="9"/>
      <c r="E122" s="19" t="s">
        <v>31</v>
      </c>
      <c r="F122" s="21"/>
      <c r="G122" s="26"/>
      <c r="H122" s="23"/>
      <c r="I122" s="27"/>
      <c r="J122" s="24"/>
      <c r="K122" s="97"/>
      <c r="L122" s="108"/>
      <c r="M122" s="98"/>
    </row>
    <row r="123" spans="1:13" ht="18.95" customHeight="1">
      <c r="A123" s="111"/>
      <c r="B123" s="112"/>
      <c r="C123" s="541"/>
      <c r="D123" s="542"/>
      <c r="E123" s="19"/>
      <c r="F123" s="21"/>
      <c r="G123" s="26"/>
      <c r="H123" s="23"/>
      <c r="I123" s="27"/>
      <c r="J123" s="24"/>
      <c r="K123" s="8"/>
      <c r="L123" s="103"/>
      <c r="M123" s="9"/>
    </row>
    <row r="124" spans="1:13" ht="18.95" customHeight="1">
      <c r="A124" s="95"/>
      <c r="B124" s="97"/>
      <c r="C124" s="95"/>
      <c r="D124" s="9"/>
      <c r="E124" s="19"/>
      <c r="F124" s="21"/>
      <c r="G124" s="28"/>
      <c r="H124" s="23"/>
      <c r="I124" s="27"/>
      <c r="J124" s="24"/>
      <c r="K124" s="97"/>
      <c r="L124" s="108"/>
      <c r="M124" s="98"/>
    </row>
    <row r="125" spans="1:13" ht="18.95" customHeight="1">
      <c r="A125" s="95"/>
      <c r="B125" s="8"/>
      <c r="C125" s="113"/>
      <c r="D125" s="114"/>
      <c r="E125" s="19"/>
      <c r="F125" s="21"/>
      <c r="G125" s="28"/>
      <c r="H125" s="23"/>
      <c r="I125" s="25"/>
      <c r="J125" s="24"/>
      <c r="K125" s="8"/>
      <c r="L125" s="103"/>
      <c r="M125" s="9"/>
    </row>
    <row r="126" spans="1:13" ht="36" customHeight="1">
      <c r="A126" s="100"/>
      <c r="B126" s="97"/>
      <c r="C126" s="95"/>
      <c r="D126" s="9"/>
      <c r="E126" s="19"/>
      <c r="F126" s="21"/>
      <c r="G126" s="28"/>
      <c r="H126" s="23"/>
      <c r="I126" s="25"/>
      <c r="J126" s="24"/>
      <c r="K126" s="8"/>
      <c r="L126" s="103"/>
      <c r="M126" s="9"/>
    </row>
    <row r="127" spans="1:13" ht="18.95" customHeight="1">
      <c r="A127" s="95"/>
      <c r="B127" s="8"/>
      <c r="C127" s="95"/>
      <c r="D127" s="9"/>
      <c r="E127" s="19"/>
      <c r="F127" s="21"/>
      <c r="G127" s="28"/>
      <c r="H127" s="23"/>
      <c r="I127" s="27"/>
      <c r="J127" s="24"/>
      <c r="K127" s="97"/>
      <c r="L127" s="108"/>
      <c r="M127" s="98"/>
    </row>
    <row r="128" spans="1:13" ht="18.95" customHeight="1">
      <c r="A128" s="95"/>
      <c r="B128" s="8"/>
      <c r="C128" s="95"/>
      <c r="D128" s="9"/>
      <c r="E128" s="19"/>
      <c r="F128" s="21"/>
      <c r="G128" s="28"/>
      <c r="H128" s="23"/>
      <c r="I128" s="25"/>
      <c r="J128" s="24"/>
      <c r="K128" s="8"/>
      <c r="L128" s="103"/>
      <c r="M128" s="9"/>
    </row>
    <row r="129" spans="1:13" ht="18.95" customHeight="1">
      <c r="A129" s="95"/>
      <c r="B129" s="8"/>
      <c r="C129" s="95"/>
      <c r="D129" s="8"/>
      <c r="E129" s="21"/>
      <c r="F129" s="21"/>
      <c r="G129" s="29"/>
      <c r="H129" s="23"/>
      <c r="I129" s="15"/>
      <c r="J129" s="15"/>
      <c r="K129" s="15"/>
      <c r="L129" s="103"/>
      <c r="M129" s="15"/>
    </row>
    <row r="130" spans="1:13" ht="18.95" customHeight="1">
      <c r="A130" s="60" t="s">
        <v>32</v>
      </c>
      <c r="H130" s="30"/>
      <c r="K130" s="31"/>
      <c r="L130" s="97"/>
      <c r="M130" s="98"/>
    </row>
    <row r="131" spans="1:13">
      <c r="A131" s="95" t="s">
        <v>44</v>
      </c>
      <c r="B131" s="8"/>
      <c r="C131" s="8"/>
      <c r="D131" s="8"/>
      <c r="E131" s="8"/>
      <c r="F131" s="8"/>
      <c r="G131" s="8"/>
      <c r="H131" s="32"/>
      <c r="I131" s="8"/>
      <c r="J131" s="8"/>
      <c r="K131" s="8"/>
      <c r="L131" s="8"/>
      <c r="M131" s="9"/>
    </row>
    <row r="132" spans="1:13">
      <c r="A132" s="95" t="s">
        <v>33</v>
      </c>
      <c r="B132" s="8"/>
      <c r="C132" s="8"/>
      <c r="D132" s="8"/>
      <c r="E132" s="8"/>
      <c r="F132" s="8"/>
      <c r="G132" s="8" t="s">
        <v>34</v>
      </c>
      <c r="H132" s="8"/>
      <c r="I132" s="8"/>
      <c r="J132" s="8" t="s">
        <v>35</v>
      </c>
      <c r="K132" s="8"/>
      <c r="L132" s="8"/>
      <c r="M132" s="9"/>
    </row>
    <row r="133" spans="1:13">
      <c r="A133" s="61"/>
      <c r="B133" s="97"/>
      <c r="C133" s="97"/>
      <c r="E133" s="115" t="s">
        <v>36</v>
      </c>
      <c r="F133" s="97"/>
      <c r="G133" s="97"/>
      <c r="H133" s="115" t="s">
        <v>37</v>
      </c>
      <c r="I133" s="97"/>
      <c r="J133" s="97" t="s">
        <v>42</v>
      </c>
      <c r="K133" s="97"/>
      <c r="L133" s="97"/>
      <c r="M133" s="98"/>
    </row>
    <row r="134" spans="1:13">
      <c r="A134" s="55" t="s">
        <v>38</v>
      </c>
      <c r="B134" s="49"/>
      <c r="C134" s="49" t="s">
        <v>39</v>
      </c>
      <c r="D134" s="116"/>
      <c r="E134" s="49" t="s">
        <v>40</v>
      </c>
      <c r="F134" s="49"/>
      <c r="G134" s="49" t="s">
        <v>39</v>
      </c>
      <c r="H134" s="49"/>
      <c r="I134" s="49"/>
      <c r="J134" s="49"/>
      <c r="K134" s="49"/>
      <c r="L134" s="49"/>
      <c r="M134" s="56"/>
    </row>
    <row r="135" spans="1:13" ht="84.95" customHeight="1">
      <c r="A135" s="543" t="s">
        <v>49</v>
      </c>
      <c r="B135" s="544"/>
      <c r="C135" s="544"/>
      <c r="D135" s="544"/>
      <c r="E135" s="544"/>
      <c r="F135" s="544"/>
      <c r="G135" s="544"/>
      <c r="H135" s="544"/>
      <c r="I135" s="544"/>
      <c r="J135" s="544"/>
      <c r="K135" s="544"/>
      <c r="L135" s="544"/>
      <c r="M135" s="545"/>
    </row>
    <row r="136" spans="1:13">
      <c r="A136" s="33"/>
    </row>
    <row r="137" spans="1:13">
      <c r="A137" s="33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JL</vt:lpstr>
      <vt:lpstr>AEROSOL Jídelníček</vt:lpstr>
      <vt:lpstr>JL ŠKOLKA</vt:lpstr>
      <vt:lpstr>ŠKOLKA PLÁNY PROPOČTY</vt:lpstr>
      <vt:lpstr>Ceny vyvozy</vt:lpstr>
      <vt:lpstr>objednávka CELK </vt:lpstr>
      <vt:lpstr>EYELEVEL JENEČ</vt:lpstr>
      <vt:lpstr>KLOKOČKA ŘEPY</vt:lpstr>
      <vt:lpstr>VALEO</vt:lpstr>
      <vt:lpstr>GOBAIN</vt:lpstr>
      <vt:lpstr>MŠ</vt:lpstr>
      <vt:lpstr>ZŠ</vt:lpstr>
      <vt:lpstr>AEROSOL</vt:lpstr>
      <vt:lpstr>Excel_BuiltIn_Print_Area</vt:lpstr>
      <vt:lpstr>AEROSOL!Oblast_tisku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MŠ!Oblast_tisku</vt:lpstr>
      <vt:lpstr>'objednávka CELK '!Oblast_tisku</vt:lpstr>
      <vt:lpstr>'ŠKOLKA PLÁNY PROPOČTY'!Oblast_tisku</vt:lpstr>
      <vt:lpstr>VALEO!Oblast_tisku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2022-10-05T06:43:34Z</cp:lastPrinted>
  <dcterms:created xsi:type="dcterms:W3CDTF">2007-05-11T12:07:22Z</dcterms:created>
  <dcterms:modified xsi:type="dcterms:W3CDTF">2022-12-14T14:53:17Z</dcterms:modified>
</cp:coreProperties>
</file>