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2\J.L. 37. - 38. 2022 - (sešity 5 a 6) od 12.9.2022\ŠKOLKA\"/>
    </mc:Choice>
  </mc:AlternateContent>
  <xr:revisionPtr revIDLastSave="0" documentId="13_ncr:1_{3D44D191-691B-4914-9FB5-8C40D808DB27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state="hidden" r:id="rId3"/>
    <sheet name="Ceny vyvozy" sheetId="37" state="hidden" r:id="rId4"/>
    <sheet name="objednávka CELK " sheetId="40" state="hidden" r:id="rId5"/>
    <sheet name="EYELEVEL JENEČ" sheetId="38" state="hidden" r:id="rId6"/>
    <sheet name="KLOKOČKA ŘEPY" sheetId="39" state="hidden" r:id="rId7"/>
    <sheet name="VALEO" sheetId="41" state="hidden" r:id="rId8"/>
    <sheet name="GOBAIN" sheetId="42" state="hidden" r:id="rId9"/>
    <sheet name="MŠ" sheetId="43" state="hidden" r:id="rId10"/>
    <sheet name="ZŠ" sheetId="44" state="hidden" r:id="rId11"/>
    <sheet name="PEČOVATELÁK" sheetId="47" state="hidden" r:id="rId12"/>
  </sheets>
  <definedNames>
    <definedName name="Excel_BuiltIn_Print_Area">JL!$1:$1048576</definedName>
    <definedName name="_xlnm.Print_Area" localSheetId="3">'Ceny vyvozy'!$A$1:$M$19</definedName>
    <definedName name="_xlnm.Print_Area" localSheetId="5">'EYELEVEL JENEČ'!$A$1:$M$135</definedName>
    <definedName name="_xlnm.Print_Area" localSheetId="8">GOBAIN!$A$1:$M$135</definedName>
    <definedName name="_xlnm.Print_Area" localSheetId="0">JL!$B$9:$P$35</definedName>
    <definedName name="_xlnm.Print_Area" localSheetId="1">'JL ŠKOLKA'!$A$1:$L$25</definedName>
    <definedName name="_xlnm.Print_Area" localSheetId="6">'KLOKOČKA ŘEPY'!$A$1:$M$135</definedName>
    <definedName name="_xlnm.Print_Area" localSheetId="9">MŠ!$A$1:$M$135</definedName>
    <definedName name="_xlnm.Print_Area" localSheetId="4">'objednávka CELK '!$A$1:$N$63</definedName>
    <definedName name="_xlnm.Print_Area" localSheetId="11">PEČOVATELÁK!$A$1:$M$135</definedName>
    <definedName name="_xlnm.Print_Area" localSheetId="2">'ŠKOLKA PLÁNY PROPOČTY'!$A$1:$L$25</definedName>
    <definedName name="_xlnm.Print_Area" localSheetId="7">VALEO!$A$1:$M$135</definedName>
    <definedName name="_xlnm.Print_Area" localSheetId="10">ZŠ!$A$1:$M$135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45" l="1"/>
  <c r="I13" i="45"/>
  <c r="G13" i="45"/>
  <c r="E13" i="45"/>
  <c r="C13" i="45"/>
  <c r="J12" i="45"/>
  <c r="H12" i="45"/>
  <c r="F12" i="45"/>
  <c r="D12" i="45"/>
  <c r="D19" i="45" l="1"/>
  <c r="F19" i="45" s="1"/>
  <c r="H19" i="45" s="1"/>
  <c r="J19" i="45" s="1"/>
  <c r="B12" i="45" l="1"/>
  <c r="E10" i="11"/>
  <c r="H10" i="11" s="1"/>
  <c r="K10" i="11" s="1"/>
  <c r="N10" i="11" s="1"/>
  <c r="C122" i="47"/>
  <c r="C121" i="47"/>
  <c r="C120" i="47"/>
  <c r="C119" i="47"/>
  <c r="C118" i="47"/>
  <c r="C117" i="47"/>
  <c r="C95" i="47"/>
  <c r="C94" i="47"/>
  <c r="C93" i="47"/>
  <c r="C92" i="47"/>
  <c r="C91" i="47"/>
  <c r="C90" i="47"/>
  <c r="C68" i="47"/>
  <c r="C67" i="47"/>
  <c r="C66" i="47"/>
  <c r="C65" i="47"/>
  <c r="C64" i="47"/>
  <c r="C63" i="47"/>
  <c r="C41" i="47"/>
  <c r="C40" i="47"/>
  <c r="C39" i="47"/>
  <c r="C38" i="47"/>
  <c r="C37" i="47"/>
  <c r="C36" i="47"/>
  <c r="C14" i="47"/>
  <c r="C13" i="47"/>
  <c r="C12" i="47"/>
  <c r="C11" i="47"/>
  <c r="C10" i="47"/>
  <c r="C9" i="47"/>
  <c r="I1" i="47"/>
  <c r="I28" i="47" s="1"/>
  <c r="I55" i="47" s="1"/>
  <c r="I82" i="47" s="1"/>
  <c r="I109" i="47" s="1"/>
  <c r="I30" i="47"/>
  <c r="I57" i="47" s="1"/>
  <c r="I84" i="47" s="1"/>
  <c r="I111" i="47" s="1"/>
  <c r="D30" i="47"/>
  <c r="D57" i="47" s="1"/>
  <c r="D84" i="47" s="1"/>
  <c r="D111" i="47" s="1"/>
  <c r="G47" i="40" l="1"/>
  <c r="G36" i="40"/>
  <c r="G25" i="40"/>
  <c r="G14" i="40"/>
  <c r="N57" i="40"/>
  <c r="G58" i="40" l="1"/>
  <c r="J20" i="46" l="1"/>
  <c r="H20" i="46"/>
  <c r="F20" i="46"/>
  <c r="D20" i="46"/>
  <c r="B20" i="46"/>
  <c r="J8" i="46"/>
  <c r="H8" i="46"/>
  <c r="F8" i="46"/>
  <c r="D8" i="46"/>
  <c r="B8" i="46"/>
  <c r="O45" i="11"/>
  <c r="L45" i="11"/>
  <c r="I45" i="11"/>
  <c r="F45" i="11"/>
  <c r="C45" i="11"/>
  <c r="O39" i="11"/>
  <c r="L39" i="11"/>
  <c r="I39" i="11"/>
  <c r="F39" i="11"/>
  <c r="C39" i="11"/>
  <c r="B34" i="40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D5" i="46"/>
  <c r="F5" i="46" s="1"/>
  <c r="H5" i="46" s="1"/>
  <c r="J5" i="46" s="1"/>
  <c r="B5" i="46"/>
  <c r="J4" i="46"/>
  <c r="H4" i="46"/>
  <c r="F4" i="46"/>
  <c r="D4" i="46"/>
  <c r="B4" i="46"/>
  <c r="C125" i="43" l="1"/>
  <c r="C98" i="43"/>
  <c r="C71" i="43"/>
  <c r="C44" i="43"/>
  <c r="C17" i="43"/>
  <c r="C124" i="43"/>
  <c r="C97" i="43"/>
  <c r="C70" i="43"/>
  <c r="C43" i="43"/>
  <c r="C16" i="43"/>
  <c r="B5" i="45"/>
  <c r="D5" i="45" s="1"/>
  <c r="F5" i="45" s="1"/>
  <c r="H5" i="45" s="1"/>
  <c r="J5" i="45" s="1"/>
  <c r="J4" i="45"/>
  <c r="H4" i="45"/>
  <c r="F4" i="45"/>
  <c r="D4" i="45"/>
  <c r="B4" i="45"/>
  <c r="C122" i="44"/>
  <c r="C121" i="44"/>
  <c r="C120" i="44"/>
  <c r="C119" i="44"/>
  <c r="C118" i="44"/>
  <c r="C117" i="44"/>
  <c r="C95" i="44"/>
  <c r="C94" i="44"/>
  <c r="C93" i="44"/>
  <c r="C92" i="44"/>
  <c r="C91" i="44"/>
  <c r="C90" i="44"/>
  <c r="C68" i="44"/>
  <c r="C67" i="44"/>
  <c r="C66" i="44"/>
  <c r="C65" i="44"/>
  <c r="C64" i="44"/>
  <c r="C63" i="44"/>
  <c r="I57" i="44"/>
  <c r="I84" i="44" s="1"/>
  <c r="I111" i="44" s="1"/>
  <c r="C41" i="44"/>
  <c r="C40" i="44"/>
  <c r="C39" i="44"/>
  <c r="C38" i="44"/>
  <c r="C37" i="44"/>
  <c r="C36" i="44"/>
  <c r="I30" i="44"/>
  <c r="D30" i="44"/>
  <c r="D57" i="44" s="1"/>
  <c r="D84" i="44" s="1"/>
  <c r="D111" i="44" s="1"/>
  <c r="C14" i="44"/>
  <c r="C13" i="44"/>
  <c r="C12" i="44"/>
  <c r="C11" i="44"/>
  <c r="C10" i="44"/>
  <c r="C9" i="44"/>
  <c r="I1" i="44"/>
  <c r="I28" i="44" s="1"/>
  <c r="I55" i="44" s="1"/>
  <c r="I82" i="44" s="1"/>
  <c r="I109" i="44" s="1"/>
  <c r="K58" i="40" l="1"/>
  <c r="K47" i="40"/>
  <c r="K36" i="40"/>
  <c r="K25" i="40"/>
  <c r="K14" i="40"/>
  <c r="C58" i="40" l="1"/>
  <c r="C47" i="40"/>
  <c r="C36" i="40"/>
  <c r="C25" i="40"/>
  <c r="C14" i="40"/>
  <c r="N56" i="40" l="1"/>
  <c r="N55" i="40"/>
  <c r="N54" i="40"/>
  <c r="N53" i="40"/>
  <c r="N52" i="40"/>
  <c r="N51" i="40"/>
  <c r="N49" i="40"/>
  <c r="N45" i="40"/>
  <c r="N44" i="40"/>
  <c r="N43" i="40"/>
  <c r="N42" i="40"/>
  <c r="N41" i="40"/>
  <c r="N40" i="40"/>
  <c r="N39" i="40"/>
  <c r="N34" i="40"/>
  <c r="N33" i="40"/>
  <c r="N32" i="40"/>
  <c r="N31" i="40"/>
  <c r="N30" i="40"/>
  <c r="N29" i="40"/>
  <c r="N27" i="40"/>
  <c r="N23" i="40"/>
  <c r="N22" i="40"/>
  <c r="N21" i="40"/>
  <c r="N20" i="40"/>
  <c r="N19" i="40"/>
  <c r="N18" i="40"/>
  <c r="N17" i="40"/>
  <c r="I58" i="40" l="1"/>
  <c r="N50" i="40" l="1"/>
  <c r="E58" i="40"/>
  <c r="E47" i="40"/>
  <c r="E36" i="40"/>
  <c r="E25" i="40"/>
  <c r="E14" i="40"/>
  <c r="N12" i="40" l="1"/>
  <c r="N11" i="40"/>
  <c r="N10" i="40"/>
  <c r="N9" i="40"/>
  <c r="N8" i="40"/>
  <c r="N7" i="40"/>
  <c r="N5" i="40"/>
  <c r="N58" i="40" l="1"/>
  <c r="N36" i="40"/>
  <c r="N14" i="40"/>
  <c r="N25" i="40"/>
  <c r="N47" i="40"/>
  <c r="N61" i="40" l="1"/>
  <c r="N62" i="40" s="1"/>
  <c r="I57" i="43"/>
  <c r="I30" i="43"/>
  <c r="C122" i="43"/>
  <c r="C121" i="43"/>
  <c r="C120" i="43"/>
  <c r="C119" i="43"/>
  <c r="C118" i="43"/>
  <c r="C117" i="43"/>
  <c r="C95" i="43"/>
  <c r="C94" i="43"/>
  <c r="C93" i="43"/>
  <c r="C92" i="43"/>
  <c r="C91" i="43"/>
  <c r="C90" i="43"/>
  <c r="C68" i="43"/>
  <c r="C67" i="43"/>
  <c r="C66" i="43"/>
  <c r="C65" i="43"/>
  <c r="C64" i="43"/>
  <c r="C63" i="43"/>
  <c r="I84" i="43"/>
  <c r="I111" i="43" s="1"/>
  <c r="C41" i="43"/>
  <c r="C40" i="43"/>
  <c r="C39" i="43"/>
  <c r="C38" i="43"/>
  <c r="C37" i="43"/>
  <c r="C36" i="43"/>
  <c r="D30" i="43"/>
  <c r="D57" i="43" s="1"/>
  <c r="D84" i="43" s="1"/>
  <c r="D111" i="43" s="1"/>
  <c r="C14" i="43"/>
  <c r="C13" i="43"/>
  <c r="C12" i="43"/>
  <c r="C11" i="43"/>
  <c r="C10" i="43"/>
  <c r="C9" i="43"/>
  <c r="I1" i="43"/>
  <c r="I28" i="43" s="1"/>
  <c r="I55" i="43" s="1"/>
  <c r="I82" i="43" s="1"/>
  <c r="I109" i="43" s="1"/>
  <c r="C122" i="42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C122" i="41"/>
  <c r="C121" i="41"/>
  <c r="C120" i="41"/>
  <c r="C119" i="41"/>
  <c r="C118" i="41"/>
  <c r="C117" i="41"/>
  <c r="C95" i="41"/>
  <c r="C94" i="41"/>
  <c r="C93" i="41"/>
  <c r="C92" i="41"/>
  <c r="C91" i="41"/>
  <c r="C90" i="41"/>
  <c r="C68" i="41"/>
  <c r="C67" i="41"/>
  <c r="C66" i="41"/>
  <c r="C65" i="41"/>
  <c r="C64" i="41"/>
  <c r="C63" i="41"/>
  <c r="C41" i="41"/>
  <c r="C40" i="41"/>
  <c r="C39" i="41"/>
  <c r="C38" i="41"/>
  <c r="C37" i="41"/>
  <c r="C36" i="41"/>
  <c r="I30" i="41"/>
  <c r="I57" i="41" s="1"/>
  <c r="I84" i="41" s="1"/>
  <c r="I111" i="41" s="1"/>
  <c r="D30" i="41"/>
  <c r="D57" i="41" s="1"/>
  <c r="D84" i="41" s="1"/>
  <c r="D111" i="41" s="1"/>
  <c r="C14" i="41"/>
  <c r="C13" i="41"/>
  <c r="C12" i="41"/>
  <c r="C11" i="41"/>
  <c r="C10" i="41"/>
  <c r="C9" i="41"/>
  <c r="I1" i="41"/>
  <c r="I28" i="41" s="1"/>
  <c r="I55" i="41" s="1"/>
  <c r="I82" i="41" s="1"/>
  <c r="I109" i="41" s="1"/>
  <c r="D61" i="40" l="1"/>
  <c r="F61" i="40"/>
  <c r="G61" i="40"/>
  <c r="G62" i="40" s="1"/>
  <c r="H61" i="40"/>
  <c r="J61" i="40"/>
  <c r="L61" i="40"/>
  <c r="D62" i="40"/>
  <c r="F62" i="40"/>
  <c r="H62" i="40"/>
  <c r="J62" i="40"/>
  <c r="L62" i="40"/>
  <c r="C61" i="40" l="1"/>
  <c r="C62" i="40" s="1"/>
  <c r="E61" i="40" l="1"/>
  <c r="E62" i="40" s="1"/>
  <c r="M14" i="40"/>
  <c r="I14" i="40"/>
  <c r="M25" i="40"/>
  <c r="I25" i="40"/>
  <c r="M36" i="40"/>
  <c r="I36" i="40"/>
  <c r="M47" i="40"/>
  <c r="I47" i="40"/>
  <c r="N38" i="40" l="1"/>
  <c r="N28" i="40"/>
  <c r="N16" i="40"/>
  <c r="N6" i="40"/>
  <c r="K60" i="40"/>
  <c r="K61" i="40"/>
  <c r="K62" i="40" s="1"/>
  <c r="I1" i="39"/>
  <c r="I28" i="39" s="1"/>
  <c r="I55" i="39" s="1"/>
  <c r="I82" i="39" s="1"/>
  <c r="I109" i="39" s="1"/>
  <c r="I1" i="38"/>
  <c r="I28" i="38" s="1"/>
  <c r="I55" i="38" s="1"/>
  <c r="I82" i="38" s="1"/>
  <c r="I109" i="38" s="1"/>
  <c r="B56" i="40" l="1"/>
  <c r="B55" i="40"/>
  <c r="B54" i="40"/>
  <c r="B53" i="40"/>
  <c r="B52" i="40"/>
  <c r="B51" i="40"/>
  <c r="B50" i="40"/>
  <c r="B49" i="40"/>
  <c r="B45" i="40"/>
  <c r="B44" i="40"/>
  <c r="B43" i="40"/>
  <c r="B42" i="40"/>
  <c r="B41" i="40"/>
  <c r="B40" i="40"/>
  <c r="B39" i="40"/>
  <c r="B38" i="40"/>
  <c r="B33" i="40"/>
  <c r="B32" i="40"/>
  <c r="B31" i="40"/>
  <c r="B30" i="40"/>
  <c r="B29" i="40"/>
  <c r="B28" i="40"/>
  <c r="B27" i="40"/>
  <c r="B23" i="40"/>
  <c r="B22" i="40"/>
  <c r="B21" i="40"/>
  <c r="B20" i="40"/>
  <c r="B19" i="40"/>
  <c r="B18" i="40"/>
  <c r="B17" i="40"/>
  <c r="B16" i="40"/>
  <c r="B12" i="40"/>
  <c r="B11" i="40"/>
  <c r="B10" i="40"/>
  <c r="B9" i="40"/>
  <c r="B8" i="40"/>
  <c r="B7" i="40"/>
  <c r="B6" i="40"/>
  <c r="B5" i="40"/>
  <c r="B4" i="40"/>
  <c r="B15" i="40" s="1"/>
  <c r="B26" i="40" s="1"/>
  <c r="B37" i="40" s="1"/>
  <c r="B48" i="40" s="1"/>
  <c r="E60" i="40"/>
  <c r="M58" i="40"/>
  <c r="M61" i="40" s="1"/>
  <c r="M62" i="40" s="1"/>
  <c r="I61" i="40"/>
  <c r="I62" i="40" s="1"/>
  <c r="C60" i="40"/>
  <c r="I60" i="40" l="1"/>
  <c r="G60" i="40"/>
  <c r="M60" i="40"/>
  <c r="C122" i="39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<sst xmlns="http://schemas.openxmlformats.org/spreadsheetml/2006/main" count="2145" uniqueCount="220">
  <si>
    <t>Pondělí:</t>
  </si>
  <si>
    <t>Úterý:</t>
  </si>
  <si>
    <t>Středa:</t>
  </si>
  <si>
    <t>Čtvrtek:</t>
  </si>
  <si>
    <t>Pátek:</t>
  </si>
  <si>
    <t>celkem</t>
  </si>
  <si>
    <t>ÚTERÝ</t>
  </si>
  <si>
    <t>ČTVRTEK</t>
  </si>
  <si>
    <t>PÁTEK</t>
  </si>
  <si>
    <t>součty</t>
  </si>
  <si>
    <t>Vývozy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</si>
  <si>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</si>
  <si>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</si>
  <si>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</si>
  <si>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</si>
  <si>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</si>
  <si>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</si>
  <si>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</si>
  <si>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</si>
  <si>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</si>
  <si>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</si>
  <si>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</si>
  <si>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</si>
  <si>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</si>
  <si>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</si>
  <si>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</si>
  <si>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</si>
  <si>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</si>
  <si>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</si>
  <si>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</si>
  <si>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</si>
  <si>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</si>
  <si>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</si>
  <si>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</si>
  <si>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</si>
  <si>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</si>
  <si>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</si>
  <si>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</si>
  <si>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</si>
  <si>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</si>
  <si>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</si>
  <si>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</si>
  <si>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</si>
  <si>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</si>
  <si>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</si>
  <si>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</si>
  <si>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</si>
  <si>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</si>
  <si>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</si>
  <si>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</si>
  <si>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 xml:space="preserve"> 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</si>
  <si>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</si>
  <si>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</si>
  <si>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</si>
  <si>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</si>
  <si>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</si>
  <si>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</si>
  <si>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</si>
  <si>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</si>
  <si>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</si>
  <si>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</si>
  <si>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</si>
  <si>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</si>
  <si>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</si>
  <si>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</si>
  <si>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</si>
  <si>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</si>
  <si>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</si>
  <si>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denně jídel:</t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</si>
  <si>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</si>
  <si>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</si>
  <si>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</si>
  <si>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</si>
  <si>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</si>
  <si>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</si>
  <si>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</si>
  <si>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</si>
  <si>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</si>
  <si>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EYELEVEL JENEČ</t>
  </si>
  <si>
    <t>KLOKOČKA ŘEPY</t>
  </si>
  <si>
    <t>J1  150g</t>
  </si>
  <si>
    <t>J2  150g</t>
  </si>
  <si>
    <t>VALEO</t>
  </si>
  <si>
    <t>RADOTÍN</t>
  </si>
  <si>
    <t>HLAVNÍ JÍDLO 1</t>
  </si>
  <si>
    <t>BEZMASÉ J.</t>
  </si>
  <si>
    <t>HLAVNÍ JÍDLO 2</t>
  </si>
  <si>
    <t>MINUTKOVÉ</t>
  </si>
  <si>
    <t>SLEVÁRNA SAINT GOBAIN - BEROUN</t>
  </si>
  <si>
    <t>VALEO - ŽEBRÁK</t>
  </si>
  <si>
    <t>Číslo normy: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</si>
  <si>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</si>
  <si>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</si>
  <si>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</si>
  <si>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</si>
  <si>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</si>
  <si>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</si>
  <si>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</si>
  <si>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</si>
  <si>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</si>
  <si>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</si>
  <si>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</si>
  <si>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</si>
  <si>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</si>
  <si>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</si>
  <si>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</si>
  <si>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MŠ PETRKLÍČ + ZŠ PETRKLÍČ</t>
  </si>
  <si>
    <t>ZŠ BROUČCI</t>
  </si>
  <si>
    <t>ODPOL. SVAČI.</t>
  </si>
  <si>
    <t>RANNÍ SVAČI.</t>
  </si>
  <si>
    <t>PORCE</t>
  </si>
  <si>
    <t>1a,3,9</t>
  </si>
  <si>
    <t>POZNÁMKY</t>
  </si>
  <si>
    <t>Polévka</t>
  </si>
  <si>
    <t>1a,7,9</t>
  </si>
  <si>
    <t>Hlavní jídlo</t>
  </si>
  <si>
    <t>1a,3,6,7</t>
  </si>
  <si>
    <t>1a, 7, 12</t>
  </si>
  <si>
    <t>Petrklíč</t>
  </si>
  <si>
    <t>PEČOVAT.</t>
  </si>
  <si>
    <t>POZN. PEČOVATELÁK</t>
  </si>
  <si>
    <t>PEČOVATELSKÝ DŮM RADOTÍN</t>
  </si>
  <si>
    <t>Krupicová s vejcem</t>
  </si>
  <si>
    <t>Hovězí vývar s vaječnou sedlinou</t>
  </si>
  <si>
    <t>Slepičí vývar s krupkami, čočkou a rýží</t>
  </si>
  <si>
    <t>Česnečka s bramborami</t>
  </si>
  <si>
    <t>Kroupová se zeleninou</t>
  </si>
  <si>
    <t>9,1A,3,</t>
  </si>
  <si>
    <t>9, 12</t>
  </si>
  <si>
    <t>1a,1c,9,7</t>
  </si>
  <si>
    <t>Selská</t>
  </si>
  <si>
    <t>Italská s rýží</t>
  </si>
  <si>
    <t>Bulharská s masem</t>
  </si>
  <si>
    <t>Křimická zelná</t>
  </si>
  <si>
    <t>Kapustová s paprikou a bramborem</t>
  </si>
  <si>
    <t>1A,9,7</t>
  </si>
  <si>
    <t>1A, 9</t>
  </si>
  <si>
    <t>1a,10,9,7</t>
  </si>
  <si>
    <t>9,1A,3,6,7,12</t>
  </si>
  <si>
    <t>Vepřový plátek na žampiónech, houskové knedlíky (vepřové maso dušené - plátek, cibule, sůl, kmín, pepř, mouka, žampiony, houbový vývar, máslo)</t>
  </si>
  <si>
    <t>Kuře alá kachna, dušené zelí, bramborové knedlíky (kuře, kmín, cukr, ocet, mouka, zelí kysané, sůl, slanina)</t>
  </si>
  <si>
    <t>Marinovaná krkovice s kájenským pepřem, šťouchané brambory s cibulkou (krkovice, chilli, pepř, sůl, mouka, tuk)</t>
  </si>
  <si>
    <t>Smažené kuřecí stripsy, Rakouský bramborový salát (kuřecí, strouhanka, lupínky, vejce, mouka, mléko, sůl, brambory, cibule, hořčice, pórek)</t>
  </si>
  <si>
    <t>1a,3,6,7,12</t>
  </si>
  <si>
    <t>1a, 3, 7, 10, 12</t>
  </si>
  <si>
    <t>1a, 7, 9, 10</t>
  </si>
  <si>
    <t>1a,3,6,7,10,12</t>
  </si>
  <si>
    <t>Náhradní receptura</t>
  </si>
  <si>
    <t>Kuřecí rizoto, strouhaný sýr, okurka  (rýže, mleté kuřecí maso, zelenina, sůl, pepř, sýr)</t>
  </si>
  <si>
    <t>Smažený sekaný řízek se sýrem, vařené brambory  (mleté maso, mouka, vejce, strouhanka, sýr, mléko)</t>
  </si>
  <si>
    <t>Kuřecí játra po čínsku, jasmínová rýže (kuřecí játra, pórek, kapie, víno, sojová omáčka, česnek, cibule, zázvor, cukr)</t>
  </si>
  <si>
    <t>Hovězí guláš Flamendr s feferony a kapií, houskové knedlíky (hovězí maso, cibule, paprika, feferonky, kapie, česnek, mouka, pepř, sůl, majoránka)</t>
  </si>
  <si>
    <t>Segedínský guláš z vepřové plece, houskové knedlíky (vepřové maso, cibule, paprika, česnek, sůl, pepř, mouka, smetana, kysané zelí, kmín)</t>
  </si>
  <si>
    <t>7,9, 10</t>
  </si>
  <si>
    <t>1A, 1D, 3, 6, 7, 10</t>
  </si>
  <si>
    <t>6, 10, 12</t>
  </si>
  <si>
    <t>1a,3,6,10,7</t>
  </si>
  <si>
    <t>1a,3,6,7,10</t>
  </si>
  <si>
    <t>9890, 10019</t>
  </si>
  <si>
    <t>13129 (změna masa), 9992</t>
  </si>
  <si>
    <t>9871, 9992</t>
  </si>
  <si>
    <t>Lázeňská zeleninová směs, vařené brambory (zelenina, šunka, vejce, mléko, sýr, máslo)</t>
  </si>
  <si>
    <t>Zapečené těstoviny s brokolicí a sýrem (brokolice, těstoviny, máslo, mléko, vejce, sýr, cibule)</t>
  </si>
  <si>
    <t>Krkonošské houbové knedlíky, dušené zelí, cibulka  (žemle, mléko, muškát, houby, žampiony, cibule, zelí, cukr, vejce)</t>
  </si>
  <si>
    <t>9,7,3,12</t>
  </si>
  <si>
    <t>1a, 3, 7, 12</t>
  </si>
  <si>
    <t>1A, 3, 7</t>
  </si>
  <si>
    <t>1a, 3, 6, 7, 10</t>
  </si>
  <si>
    <t>10419</t>
  </si>
  <si>
    <t>Jídlo na objednávku + 15 Kč DOPLATEK</t>
  </si>
  <si>
    <t>Jídlo na objednávku + 45 Kč DOPL.</t>
  </si>
  <si>
    <t>Jídlo na objednávku + 10 Kč DOPLATEK</t>
  </si>
  <si>
    <t>Kuřecí řízek po srbsku, americké brambory (kuřecí prsa, paprika, rajče, cibule, koření čubrica)</t>
  </si>
  <si>
    <t>Vepřové nudličky se smetanou a chilli, štouchané brambory s pařitkou (vepřové, cibule, chilli, smetana)</t>
  </si>
  <si>
    <t>Buddha bowl s luštěninovým kuskusem, pečeným Lososem, žampióny, cizrnou a červenými fazolemi</t>
  </si>
  <si>
    <t>Pečená Tilápie na másle s bazalkou, vařené brambory, citrón (Tilápie nilská, máslo, bazalka čerstvá, sůl, kmín)</t>
  </si>
  <si>
    <t>Vepřový steak "BALKÁN", smažené hranolky  (vepřový steak, cibule, rajčata, balkánský sýr, bylinky)</t>
  </si>
  <si>
    <t>1a, 9</t>
  </si>
  <si>
    <t>4,7,12</t>
  </si>
  <si>
    <t>1A, 7</t>
  </si>
  <si>
    <t>vk1223</t>
  </si>
  <si>
    <t>vk680</t>
  </si>
  <si>
    <t>1a,3,7,9,10,4,12</t>
  </si>
  <si>
    <t>Eur0271</t>
  </si>
  <si>
    <t>13234 - B</t>
  </si>
  <si>
    <t>1. svačinky</t>
  </si>
  <si>
    <t>DOPLATEK         45 Kč</t>
  </si>
  <si>
    <t>Kuřecí rizoto se zeleninou, strouhaný sýr, okurka</t>
  </si>
  <si>
    <t>Dalamánková večka se sýrovo-ředkvičkovou pomazánkou</t>
  </si>
  <si>
    <t>Toastový chléb s pomazánkou ze sušených rajčat a šunky</t>
  </si>
  <si>
    <t>Chia jogurt s lesním ovocem, poškoty</t>
  </si>
  <si>
    <t>Chléb s pažitkovou lučinou a rajčátkem</t>
  </si>
  <si>
    <t>1a,3,7,12</t>
  </si>
  <si>
    <t>1a,1c,1d,7,3</t>
  </si>
  <si>
    <t>1a,3,7</t>
  </si>
  <si>
    <t>7,1a,3</t>
  </si>
  <si>
    <t>1a,1c,1d,7</t>
  </si>
  <si>
    <t>Rohlík s pomazánkovým máslem a plátkovým sýrem, zelenina</t>
  </si>
  <si>
    <t>Tvarohovo pudinkový dezert s jahodami</t>
  </si>
  <si>
    <t>Obložená houska, zelenina</t>
  </si>
  <si>
    <t>Rohlík s jemnou kuřecí pomazánkou, zelenina</t>
  </si>
  <si>
    <t>1a,7,3</t>
  </si>
  <si>
    <t>1a,7,3,10</t>
  </si>
  <si>
    <t>1a,12,3,7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</si>
  <si>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37.Týden 2022</t>
    </r>
  </si>
  <si>
    <t>Domácí perník, mléko</t>
  </si>
  <si>
    <t>Ovocná kobliha, mléko</t>
  </si>
  <si>
    <t>Jablková žemlovka s tvarohem a rozinkami</t>
  </si>
  <si>
    <t>Pečený máslový řízek se sýrem, vařené brambory s máslem</t>
  </si>
  <si>
    <t>Smažené kuřecí kousky v lupínkové strouhance, bramborová kaše s máslem</t>
  </si>
  <si>
    <t>Děti: s bram. Kaší !</t>
  </si>
  <si>
    <t>Jablková žemlovka s tvarohem a rozinkami (jablka, tvaroh, vejce, cukr, sůl, máslo, veka, rozinky, mléko, skořice)</t>
  </si>
  <si>
    <t>Míchané špagety se zeleninou a vejci, strouhaný sýr  (špagety, paprika, rajče, pórek, fazolky, vejce, bylinky, sýr)</t>
  </si>
  <si>
    <t>Děti: jen pečený !</t>
  </si>
  <si>
    <t>Děti s kaší !!!</t>
  </si>
  <si>
    <t>Děti jen pečený !</t>
  </si>
  <si>
    <t>Hovězí pečeně na přírodní způsob se slaninou, houskové knedlíky (hovězí zadní maso, cibule, sůl, pepř, slanina, mouka)</t>
  </si>
  <si>
    <t>Přírodní hovězí pečeně, vařené těstoviny</t>
  </si>
  <si>
    <t>1a,1d,7,9</t>
  </si>
  <si>
    <t>9,7,10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</si>
</sst>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</numFmts>
  <fonts count="1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i/>
      <sz val="2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14"/>
      <name val="Arial CE"/>
      <charset val="238"/>
    </font>
    <font>
      <b/>
      <i/>
      <sz val="9"/>
      <color rgb="FFFF0000"/>
      <name val="Arial CE"/>
      <charset val="238"/>
    </font>
    <font>
      <sz val="10"/>
      <color theme="4"/>
      <name val="Arial CE"/>
      <charset val="238"/>
    </font>
    <font>
      <sz val="7.5"/>
      <color rgb="FFFF0000"/>
      <name val="Arial CE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9"/>
      <color rgb="FFFF0000"/>
      <name val="Calibri"/>
      <family val="2"/>
      <charset val="238"/>
    </font>
    <font>
      <b/>
      <sz val="12"/>
      <name val="Arial CE"/>
      <charset val="238"/>
    </font>
    <font>
      <b/>
      <sz val="14"/>
      <color theme="0"/>
      <name val="Arial CE"/>
      <charset val="238"/>
    </font>
    <font>
      <b/>
      <sz val="12"/>
      <color theme="0"/>
      <name val="Arial CE"/>
      <charset val="238"/>
    </font>
    <font>
      <b/>
      <i/>
      <sz val="12"/>
      <color rgb="FFFF0000"/>
      <name val="Arial CE"/>
      <charset val="238"/>
    </font>
    <font>
      <b/>
      <sz val="15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sz val="7"/>
      <color rgb="FFFF0000"/>
      <name val="Calibri"/>
      <family val="2"/>
      <charset val="238"/>
    </font>
    <font>
      <b/>
      <sz val="9"/>
      <color theme="4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3"/>
      <color theme="1"/>
      <name val="Arial CE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2"/>
      <color theme="8" tint="-0.249977111117893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name val="Arial"/>
      <family val="2"/>
      <charset val="238"/>
    </font>
    <font>
      <b/>
      <sz val="13"/>
      <color theme="1"/>
      <name val="Calibri"/>
      <family val="2"/>
      <charset val="238"/>
    </font>
    <font>
      <b/>
      <sz val="10"/>
      <color rgb="FFFF0000"/>
      <name val="Arial CE"/>
      <charset val="238"/>
    </font>
    <font>
      <b/>
      <sz val="10.4"/>
      <color theme="5" tint="-0.249977111117893"/>
      <name val="Arial Narrow"/>
      <family val="2"/>
      <charset val="238"/>
    </font>
    <font>
      <b/>
      <sz val="13"/>
      <color rgb="FFFF0000"/>
      <name val="Calibri"/>
      <family val="2"/>
      <charset val="238"/>
    </font>
    <font>
      <b/>
      <sz val="12"/>
      <color rgb="FFFF0000"/>
      <name val="Arial CE"/>
      <charset val="238"/>
    </font>
    <font>
      <b/>
      <sz val="9"/>
      <color indexed="10"/>
      <name val="Calibri"/>
      <family val="2"/>
      <charset val="238"/>
    </font>
    <font>
      <b/>
      <sz val="15"/>
      <color rgb="FFFF0000"/>
      <name val="Arial CE"/>
      <charset val="238"/>
    </font>
    <font>
      <b/>
      <i/>
      <u/>
      <sz val="10"/>
      <name val="Arial CE"/>
      <charset val="238"/>
    </font>
    <font>
      <sz val="8.75"/>
      <name val="Arial"/>
      <family val="2"/>
      <charset val="238"/>
    </font>
    <font>
      <sz val="8"/>
      <color theme="1"/>
      <name val="Arial"/>
      <family val="2"/>
      <charset val="238"/>
    </font>
    <font>
      <sz val="8.75"/>
      <color theme="1"/>
      <name val="Arial"/>
      <family val="2"/>
      <charset val="238"/>
    </font>
    <font>
      <b/>
      <i/>
      <u/>
      <sz val="10"/>
      <name val="Times New Roman CE"/>
      <family val="1"/>
      <charset val="238"/>
    </font>
    <font>
      <sz val="8.5"/>
      <name val="Arial"/>
      <family val="2"/>
      <charset val="238"/>
    </font>
    <font>
      <sz val="9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7.7"/>
      <name val="Arial"/>
      <family val="2"/>
      <charset val="238"/>
    </font>
    <font>
      <b/>
      <i/>
      <u/>
      <sz val="10.5"/>
      <color theme="1"/>
      <name val="Times New Roman CE"/>
      <family val="1"/>
      <charset val="238"/>
    </font>
    <font>
      <b/>
      <sz val="10.5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1"/>
      <color rgb="FFFF0000"/>
      <name val="Arial Narrow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55">
    <xf numFmtId="0" fontId="0" fillId="0" borderId="0"/>
    <xf numFmtId="164" fontId="31" fillId="0" borderId="0"/>
    <xf numFmtId="44" fontId="6" fillId="0" borderId="0" applyFont="0" applyFill="0" applyBorder="0" applyAlignment="0" applyProtection="0"/>
    <xf numFmtId="0" fontId="32" fillId="0" borderId="0"/>
    <xf numFmtId="0" fontId="7" fillId="0" borderId="0"/>
    <xf numFmtId="0" fontId="6" fillId="0" borderId="0"/>
    <xf numFmtId="0" fontId="6" fillId="0" borderId="0"/>
    <xf numFmtId="0" fontId="1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8">
    <xf numFmtId="0" fontId="0" fillId="0" borderId="0" xfId="0"/>
    <xf numFmtId="0" fontId="11" fillId="0" borderId="0" xfId="0" applyFont="1" applyAlignment="1">
      <alignment horizontal="center"/>
    </xf>
    <xf numFmtId="0" fontId="14" fillId="0" borderId="0" xfId="0" applyFont="1"/>
    <xf numFmtId="0" fontId="21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0" xfId="0" applyFont="1"/>
    <xf numFmtId="0" fontId="23" fillId="2" borderId="12" xfId="6" applyFont="1" applyFill="1" applyBorder="1"/>
    <xf numFmtId="0" fontId="24" fillId="2" borderId="12" xfId="6" applyFont="1" applyFill="1" applyBorder="1"/>
    <xf numFmtId="0" fontId="6" fillId="0" borderId="0" xfId="6"/>
    <xf numFmtId="0" fontId="6" fillId="2" borderId="13" xfId="6" applyFill="1" applyBorder="1"/>
    <xf numFmtId="0" fontId="6" fillId="2" borderId="14" xfId="6" applyFill="1" applyBorder="1"/>
    <xf numFmtId="3" fontId="26" fillId="2" borderId="13" xfId="6" applyNumberFormat="1" applyFont="1" applyFill="1" applyBorder="1"/>
    <xf numFmtId="0" fontId="6" fillId="2" borderId="15" xfId="6" applyFill="1" applyBorder="1"/>
    <xf numFmtId="0" fontId="6" fillId="2" borderId="12" xfId="6" applyFill="1" applyBorder="1" applyAlignment="1">
      <alignment wrapText="1"/>
    </xf>
    <xf numFmtId="0" fontId="6" fillId="2" borderId="12" xfId="6" applyFill="1" applyBorder="1" applyAlignment="1">
      <alignment horizontal="left"/>
    </xf>
    <xf numFmtId="0" fontId="6" fillId="2" borderId="16" xfId="6" applyFill="1" applyBorder="1"/>
    <xf numFmtId="0" fontId="6" fillId="2" borderId="17" xfId="6" applyFill="1" applyBorder="1"/>
    <xf numFmtId="0" fontId="6" fillId="2" borderId="12" xfId="6" applyFill="1" applyBorder="1" applyAlignment="1">
      <alignment horizontal="center"/>
    </xf>
    <xf numFmtId="0" fontId="6" fillId="2" borderId="17" xfId="6" applyFill="1" applyBorder="1" applyAlignment="1">
      <alignment horizontal="left"/>
    </xf>
    <xf numFmtId="0" fontId="6" fillId="2" borderId="16" xfId="6" applyFill="1" applyBorder="1" applyAlignment="1">
      <alignment horizontal="center"/>
    </xf>
    <xf numFmtId="0" fontId="6" fillId="2" borderId="13" xfId="6" applyFill="1" applyBorder="1" applyAlignment="1">
      <alignment horizontal="center"/>
    </xf>
    <xf numFmtId="0" fontId="6" fillId="2" borderId="14" xfId="6" applyFill="1" applyBorder="1" applyAlignment="1">
      <alignment horizontal="center"/>
    </xf>
    <xf numFmtId="0" fontId="6" fillId="2" borderId="17" xfId="6" applyFill="1" applyBorder="1" applyAlignment="1">
      <alignment horizontal="center"/>
    </xf>
    <xf numFmtId="2" fontId="19" fillId="2" borderId="14" xfId="6" applyNumberFormat="1" applyFont="1" applyFill="1" applyBorder="1" applyAlignment="1">
      <alignment horizontal="right"/>
    </xf>
    <xf numFmtId="2" fontId="6" fillId="2" borderId="17" xfId="6" applyNumberFormat="1" applyFill="1" applyBorder="1" applyAlignment="1">
      <alignment horizontal="right"/>
    </xf>
    <xf numFmtId="2" fontId="6" fillId="2" borderId="17" xfId="6" applyNumberFormat="1" applyFill="1" applyBorder="1"/>
    <xf numFmtId="0" fontId="6" fillId="2" borderId="17" xfId="6" applyFill="1" applyBorder="1" applyAlignment="1">
      <alignment horizontal="right"/>
    </xf>
    <xf numFmtId="2" fontId="19" fillId="2" borderId="13" xfId="6" applyNumberFormat="1" applyFont="1" applyFill="1" applyBorder="1" applyAlignment="1">
      <alignment horizontal="right"/>
    </xf>
    <xf numFmtId="165" fontId="6" fillId="2" borderId="17" xfId="6" applyNumberFormat="1" applyFill="1" applyBorder="1" applyAlignment="1">
      <alignment horizontal="right"/>
    </xf>
    <xf numFmtId="0" fontId="6" fillId="2" borderId="13" xfId="6" applyFill="1" applyBorder="1" applyAlignment="1">
      <alignment horizontal="right"/>
    </xf>
    <xf numFmtId="1" fontId="6" fillId="2" borderId="17" xfId="6" applyNumberFormat="1" applyFill="1" applyBorder="1" applyAlignment="1">
      <alignment horizontal="right"/>
    </xf>
    <xf numFmtId="2" fontId="6" fillId="0" borderId="15" xfId="6" applyNumberFormat="1" applyBorder="1" applyAlignment="1">
      <alignment horizontal="right"/>
    </xf>
    <xf numFmtId="0" fontId="6" fillId="2" borderId="6" xfId="6" applyFill="1" applyBorder="1"/>
    <xf numFmtId="49" fontId="6" fillId="2" borderId="13" xfId="6" applyNumberFormat="1" applyFill="1" applyBorder="1"/>
    <xf numFmtId="0" fontId="27" fillId="0" borderId="0" xfId="6" applyFont="1"/>
    <xf numFmtId="0" fontId="37" fillId="0" borderId="0" xfId="0" applyFont="1" applyAlignment="1">
      <alignment horizontal="center"/>
    </xf>
    <xf numFmtId="0" fontId="38" fillId="0" borderId="0" xfId="0" applyFont="1"/>
    <xf numFmtId="0" fontId="10" fillId="0" borderId="0" xfId="0" applyFont="1" applyAlignment="1">
      <alignment horizontal="center"/>
    </xf>
    <xf numFmtId="0" fontId="15" fillId="0" borderId="0" xfId="0" applyFont="1"/>
    <xf numFmtId="0" fontId="39" fillId="0" borderId="0" xfId="0" applyFont="1"/>
    <xf numFmtId="0" fontId="10" fillId="0" borderId="18" xfId="0" applyFont="1" applyBorder="1" applyAlignment="1">
      <alignment horizontal="center"/>
    </xf>
    <xf numFmtId="0" fontId="15" fillId="0" borderId="11" xfId="0" applyFont="1" applyBorder="1"/>
    <xf numFmtId="0" fontId="10" fillId="0" borderId="0" xfId="0" applyFont="1"/>
    <xf numFmtId="49" fontId="10" fillId="0" borderId="0" xfId="0" applyNumberFormat="1" applyFont="1"/>
    <xf numFmtId="0" fontId="6" fillId="0" borderId="0" xfId="0" applyFont="1" applyProtection="1"/>
    <xf numFmtId="0" fontId="14" fillId="0" borderId="0" xfId="0" applyFont="1" applyAlignment="1">
      <alignment horizontal="left"/>
    </xf>
    <xf numFmtId="0" fontId="6" fillId="2" borderId="30" xfId="6" applyFill="1" applyBorder="1"/>
    <xf numFmtId="0" fontId="23" fillId="2" borderId="30" xfId="6" applyFont="1" applyFill="1" applyBorder="1" applyAlignment="1">
      <alignment horizontal="center"/>
    </xf>
    <xf numFmtId="14" fontId="25" fillId="2" borderId="30" xfId="6" applyNumberFormat="1" applyFont="1" applyFill="1" applyBorder="1"/>
    <xf numFmtId="0" fontId="6" fillId="2" borderId="36" xfId="6" applyFill="1" applyBorder="1"/>
    <xf numFmtId="0" fontId="24" fillId="2" borderId="31" xfId="6" applyFont="1" applyFill="1" applyBorder="1"/>
    <xf numFmtId="0" fontId="6" fillId="2" borderId="32" xfId="6" applyFill="1" applyBorder="1"/>
    <xf numFmtId="3" fontId="6" fillId="2" borderId="33" xfId="6" applyNumberFormat="1" applyFill="1" applyBorder="1"/>
    <xf numFmtId="0" fontId="6" fillId="2" borderId="35" xfId="6" applyFill="1" applyBorder="1"/>
    <xf numFmtId="0" fontId="6" fillId="2" borderId="30" xfId="6" applyFill="1" applyBorder="1" applyAlignment="1">
      <alignment horizontal="center"/>
    </xf>
    <xf numFmtId="0" fontId="6" fillId="2" borderId="35" xfId="6" applyFill="1" applyBorder="1" applyAlignment="1">
      <alignment horizontal="center"/>
    </xf>
    <xf numFmtId="0" fontId="6" fillId="2" borderId="31" xfId="6" applyFill="1" applyBorder="1" applyAlignment="1">
      <alignment horizontal="center"/>
    </xf>
    <xf numFmtId="0" fontId="6" fillId="2" borderId="31" xfId="6" applyFill="1" applyBorder="1"/>
    <xf numFmtId="0" fontId="6" fillId="2" borderId="33" xfId="6" applyFill="1" applyBorder="1"/>
    <xf numFmtId="0" fontId="6" fillId="2" borderId="34" xfId="6" applyFill="1" applyBorder="1"/>
    <xf numFmtId="0" fontId="6" fillId="2" borderId="32" xfId="6" applyFill="1" applyBorder="1" applyAlignment="1">
      <alignment horizontal="center"/>
    </xf>
    <xf numFmtId="0" fontId="6" fillId="2" borderId="34" xfId="6" applyFill="1" applyBorder="1" applyAlignment="1">
      <alignment horizontal="center"/>
    </xf>
    <xf numFmtId="0" fontId="6" fillId="0" borderId="35" xfId="6" applyBorder="1"/>
    <xf numFmtId="0" fontId="24" fillId="2" borderId="35" xfId="6" applyFont="1" applyFill="1" applyBorder="1"/>
    <xf numFmtId="0" fontId="25" fillId="2" borderId="32" xfId="6" applyFont="1" applyFill="1" applyBorder="1"/>
    <xf numFmtId="1" fontId="51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5" fillId="9" borderId="37" xfId="0" applyFont="1" applyFill="1" applyBorder="1" applyAlignment="1">
      <alignment horizontal="center" vertical="center" wrapText="1"/>
    </xf>
    <xf numFmtId="0" fontId="55" fillId="10" borderId="37" xfId="0" applyFont="1" applyFill="1" applyBorder="1" applyAlignment="1">
      <alignment horizontal="center" vertical="center" wrapText="1"/>
    </xf>
    <xf numFmtId="0" fontId="55" fillId="11" borderId="37" xfId="0" applyFont="1" applyFill="1" applyBorder="1" applyAlignment="1">
      <alignment horizontal="center" vertical="center" wrapText="1"/>
    </xf>
    <xf numFmtId="0" fontId="55" fillId="7" borderId="3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14" borderId="39" xfId="0" applyNumberFormat="1" applyFont="1" applyFill="1" applyBorder="1" applyAlignment="1">
      <alignment horizontal="center" vertical="center" wrapText="1"/>
    </xf>
    <xf numFmtId="0" fontId="59" fillId="8" borderId="40" xfId="0" applyNumberFormat="1" applyFont="1" applyFill="1" applyBorder="1" applyAlignment="1">
      <alignment horizontal="center" vertical="center" wrapText="1"/>
    </xf>
    <xf numFmtId="0" fontId="59" fillId="14" borderId="7" xfId="0" applyNumberFormat="1" applyFont="1" applyFill="1" applyBorder="1" applyAlignment="1">
      <alignment horizontal="center" vertical="center" wrapText="1"/>
    </xf>
    <xf numFmtId="0" fontId="59" fillId="8" borderId="41" xfId="0" applyNumberFormat="1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left" vertical="center" wrapText="1"/>
    </xf>
    <xf numFmtId="0" fontId="60" fillId="15" borderId="6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61" fillId="4" borderId="45" xfId="0" applyNumberFormat="1" applyFont="1" applyFill="1" applyBorder="1" applyAlignment="1">
      <alignment horizontal="center" vertical="center" wrapText="1"/>
    </xf>
    <xf numFmtId="166" fontId="61" fillId="4" borderId="46" xfId="0" applyNumberFormat="1" applyFont="1" applyFill="1" applyBorder="1" applyAlignment="1">
      <alignment horizontal="center" vertical="center" wrapText="1"/>
    </xf>
    <xf numFmtId="166" fontId="61" fillId="4" borderId="47" xfId="0" applyNumberFormat="1" applyFont="1" applyFill="1" applyBorder="1" applyAlignment="1">
      <alignment horizontal="center" vertical="center" wrapText="1"/>
    </xf>
    <xf numFmtId="166" fontId="61" fillId="4" borderId="48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59" fillId="14" borderId="2" xfId="0" applyNumberFormat="1" applyFont="1" applyFill="1" applyBorder="1" applyAlignment="1">
      <alignment horizontal="center" vertical="center" wrapText="1"/>
    </xf>
    <xf numFmtId="0" fontId="59" fillId="8" borderId="49" xfId="0" applyNumberFormat="1" applyFont="1" applyFill="1" applyBorder="1" applyAlignment="1">
      <alignment horizontal="center" vertical="center" wrapText="1"/>
    </xf>
    <xf numFmtId="0" fontId="59" fillId="14" borderId="3" xfId="0" applyNumberFormat="1" applyFont="1" applyFill="1" applyBorder="1" applyAlignment="1">
      <alignment horizontal="center" vertical="center" wrapText="1"/>
    </xf>
    <xf numFmtId="0" fontId="59" fillId="8" borderId="50" xfId="0" applyNumberFormat="1" applyFont="1" applyFill="1" applyBorder="1" applyAlignment="1">
      <alignment horizontal="center" vertical="center" wrapText="1"/>
    </xf>
    <xf numFmtId="0" fontId="60" fillId="15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19" fillId="2" borderId="17" xfId="6" applyFont="1" applyFill="1" applyBorder="1" applyAlignment="1">
      <alignment horizontal="center"/>
    </xf>
    <xf numFmtId="0" fontId="49" fillId="0" borderId="26" xfId="65" applyFont="1" applyBorder="1" applyAlignment="1">
      <alignment horizontal="center" vertical="center"/>
    </xf>
    <xf numFmtId="0" fontId="49" fillId="0" borderId="25" xfId="65" applyFont="1" applyBorder="1" applyAlignment="1">
      <alignment horizontal="center" vertical="center"/>
    </xf>
    <xf numFmtId="0" fontId="46" fillId="0" borderId="0" xfId="0" applyFont="1"/>
    <xf numFmtId="0" fontId="10" fillId="0" borderId="0" xfId="0" applyFont="1" applyAlignment="1">
      <alignment horizontal="center"/>
    </xf>
    <xf numFmtId="0" fontId="15" fillId="0" borderId="0" xfId="0" applyFont="1"/>
    <xf numFmtId="0" fontId="24" fillId="2" borderId="55" xfId="6" applyFont="1" applyFill="1" applyBorder="1"/>
    <xf numFmtId="0" fontId="6" fillId="2" borderId="55" xfId="6" applyFill="1" applyBorder="1"/>
    <xf numFmtId="3" fontId="19" fillId="2" borderId="32" xfId="6" applyNumberFormat="1" applyFont="1" applyFill="1" applyBorder="1"/>
    <xf numFmtId="0" fontId="6" fillId="2" borderId="0" xfId="6" applyFill="1"/>
    <xf numFmtId="0" fontId="6" fillId="2" borderId="53" xfId="6" applyFill="1" applyBorder="1"/>
    <xf numFmtId="0" fontId="6" fillId="2" borderId="0" xfId="6" applyFill="1" applyAlignment="1">
      <alignment horizontal="center"/>
    </xf>
    <xf numFmtId="0" fontId="6" fillId="2" borderId="55" xfId="6" applyFill="1" applyBorder="1" applyAlignment="1">
      <alignment horizontal="right"/>
    </xf>
    <xf numFmtId="0" fontId="19" fillId="5" borderId="55" xfId="6" applyFont="1" applyFill="1" applyBorder="1" applyAlignment="1">
      <alignment horizontal="left"/>
    </xf>
    <xf numFmtId="0" fontId="6" fillId="5" borderId="14" xfId="6" applyFill="1" applyBorder="1"/>
    <xf numFmtId="0" fontId="6" fillId="0" borderId="17" xfId="6" applyBorder="1"/>
    <xf numFmtId="2" fontId="19" fillId="2" borderId="0" xfId="6" applyNumberFormat="1" applyFont="1" applyFill="1" applyAlignment="1">
      <alignment horizontal="right"/>
    </xf>
    <xf numFmtId="0" fontId="19" fillId="5" borderId="0" xfId="6" applyFont="1" applyFill="1"/>
    <xf numFmtId="0" fontId="19" fillId="2" borderId="55" xfId="6" applyFont="1" applyFill="1" applyBorder="1"/>
    <xf numFmtId="2" fontId="19" fillId="2" borderId="17" xfId="6" applyNumberFormat="1" applyFont="1" applyFill="1" applyBorder="1" applyAlignment="1">
      <alignment horizontal="left"/>
    </xf>
    <xf numFmtId="0" fontId="6" fillId="0" borderId="15" xfId="6" applyBorder="1"/>
    <xf numFmtId="0" fontId="19" fillId="5" borderId="14" xfId="6" applyFont="1" applyFill="1" applyBorder="1"/>
    <xf numFmtId="0" fontId="6" fillId="5" borderId="0" xfId="6" applyFill="1"/>
    <xf numFmtId="0" fontId="48" fillId="4" borderId="55" xfId="6" applyFont="1" applyFill="1" applyBorder="1" applyAlignment="1">
      <alignment horizontal="left"/>
    </xf>
    <xf numFmtId="0" fontId="6" fillId="4" borderId="13" xfId="6" applyFill="1" applyBorder="1"/>
    <xf numFmtId="0" fontId="6" fillId="0" borderId="55" xfId="6" applyBorder="1"/>
    <xf numFmtId="0" fontId="19" fillId="0" borderId="53" xfId="6" applyFont="1" applyBorder="1"/>
    <xf numFmtId="0" fontId="24" fillId="2" borderId="0" xfId="6" applyFont="1" applyFill="1"/>
    <xf numFmtId="0" fontId="6" fillId="0" borderId="32" xfId="6" applyBorder="1"/>
    <xf numFmtId="16" fontId="6" fillId="2" borderId="55" xfId="6" applyNumberFormat="1" applyFill="1" applyBorder="1"/>
    <xf numFmtId="165" fontId="36" fillId="4" borderId="17" xfId="6" applyNumberFormat="1" applyFont="1" applyFill="1" applyBorder="1" applyAlignment="1">
      <alignment horizontal="right"/>
    </xf>
    <xf numFmtId="2" fontId="19" fillId="2" borderId="13" xfId="6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vertical="top" wrapText="1"/>
    </xf>
    <xf numFmtId="0" fontId="12" fillId="4" borderId="0" xfId="0" applyFont="1" applyFill="1" applyAlignment="1">
      <alignment horizontal="center" vertical="top" wrapText="1"/>
    </xf>
    <xf numFmtId="0" fontId="66" fillId="4" borderId="2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/>
    </xf>
    <xf numFmtId="0" fontId="28" fillId="0" borderId="58" xfId="7" applyFont="1" applyBorder="1" applyAlignment="1">
      <alignment horizontal="left"/>
    </xf>
    <xf numFmtId="0" fontId="49" fillId="0" borderId="19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5" fillId="4" borderId="19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28" fillId="4" borderId="58" xfId="7" applyFont="1" applyFill="1" applyBorder="1" applyAlignment="1">
      <alignment horizontal="left"/>
    </xf>
    <xf numFmtId="0" fontId="49" fillId="0" borderId="5" xfId="0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/>
    </xf>
    <xf numFmtId="0" fontId="49" fillId="0" borderId="59" xfId="65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/>
    </xf>
    <xf numFmtId="0" fontId="28" fillId="4" borderId="62" xfId="0" applyFont="1" applyFill="1" applyBorder="1" applyAlignment="1">
      <alignment horizontal="left"/>
    </xf>
    <xf numFmtId="0" fontId="49" fillId="0" borderId="63" xfId="0" applyFont="1" applyBorder="1" applyAlignment="1">
      <alignment horizontal="center" vertical="center"/>
    </xf>
    <xf numFmtId="0" fontId="65" fillId="4" borderId="63" xfId="0" applyFont="1" applyFill="1" applyBorder="1" applyAlignment="1">
      <alignment horizontal="center" vertical="center"/>
    </xf>
    <xf numFmtId="1" fontId="51" fillId="0" borderId="60" xfId="0" applyNumberFormat="1" applyFont="1" applyBorder="1" applyAlignment="1">
      <alignment horizontal="center"/>
    </xf>
    <xf numFmtId="49" fontId="64" fillId="8" borderId="54" xfId="0" applyNumberFormat="1" applyFont="1" applyFill="1" applyBorder="1" applyAlignment="1">
      <alignment horizontal="center"/>
    </xf>
    <xf numFmtId="0" fontId="49" fillId="8" borderId="54" xfId="65" applyFont="1" applyFill="1" applyBorder="1" applyAlignment="1">
      <alignment horizontal="center" vertical="center"/>
    </xf>
    <xf numFmtId="0" fontId="49" fillId="8" borderId="54" xfId="0" applyFont="1" applyFill="1" applyBorder="1" applyAlignment="1">
      <alignment horizontal="center" vertical="center"/>
    </xf>
    <xf numFmtId="1" fontId="51" fillId="8" borderId="54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17" fillId="0" borderId="0" xfId="0" applyFont="1"/>
    <xf numFmtId="0" fontId="9" fillId="0" borderId="0" xfId="0" applyFont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9" fillId="5" borderId="64" xfId="0" applyFont="1" applyFill="1" applyBorder="1" applyAlignment="1">
      <alignment horizontal="left"/>
    </xf>
    <xf numFmtId="0" fontId="0" fillId="5" borderId="65" xfId="0" applyFill="1" applyBorder="1"/>
    <xf numFmtId="0" fontId="19" fillId="5" borderId="0" xfId="0" applyFont="1" applyFill="1"/>
    <xf numFmtId="0" fontId="19" fillId="5" borderId="65" xfId="0" applyFont="1" applyFill="1" applyBorder="1"/>
    <xf numFmtId="0" fontId="0" fillId="5" borderId="0" xfId="0" applyFill="1"/>
    <xf numFmtId="0" fontId="9" fillId="5" borderId="56" xfId="0" applyFont="1" applyFill="1" applyBorder="1" applyAlignment="1">
      <alignment horizontal="center"/>
    </xf>
    <xf numFmtId="14" fontId="28" fillId="5" borderId="57" xfId="0" applyNumberFormat="1" applyFont="1" applyFill="1" applyBorder="1" applyAlignment="1">
      <alignment horizontal="left"/>
    </xf>
    <xf numFmtId="0" fontId="49" fillId="5" borderId="19" xfId="0" applyFont="1" applyFill="1" applyBorder="1" applyAlignment="1">
      <alignment horizontal="center" vertical="center"/>
    </xf>
    <xf numFmtId="0" fontId="67" fillId="5" borderId="25" xfId="0" applyFont="1" applyFill="1" applyBorder="1" applyAlignment="1">
      <alignment horizontal="center" vertical="center"/>
    </xf>
    <xf numFmtId="0" fontId="65" fillId="5" borderId="19" xfId="0" applyFont="1" applyFill="1" applyBorder="1" applyAlignment="1">
      <alignment horizontal="center" vertical="center"/>
    </xf>
    <xf numFmtId="2" fontId="51" fillId="5" borderId="5" xfId="0" applyNumberFormat="1" applyFont="1" applyFill="1" applyBorder="1" applyAlignment="1">
      <alignment horizontal="center"/>
    </xf>
    <xf numFmtId="0" fontId="14" fillId="5" borderId="0" xfId="0" applyFont="1" applyFill="1"/>
    <xf numFmtId="0" fontId="8" fillId="5" borderId="19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4" fillId="5" borderId="19" xfId="0" applyFont="1" applyFill="1" applyBorder="1" applyAlignment="1">
      <alignment horizontal="center"/>
    </xf>
    <xf numFmtId="0" fontId="63" fillId="5" borderId="0" xfId="63" applyFont="1" applyFill="1"/>
    <xf numFmtId="0" fontId="14" fillId="5" borderId="5" xfId="0" applyFont="1" applyFill="1" applyBorder="1"/>
    <xf numFmtId="0" fontId="68" fillId="8" borderId="54" xfId="0" applyFont="1" applyFill="1" applyBorder="1" applyAlignment="1">
      <alignment horizontal="center" vertical="center"/>
    </xf>
    <xf numFmtId="0" fontId="69" fillId="8" borderId="54" xfId="0" applyFont="1" applyFill="1" applyBorder="1" applyAlignment="1">
      <alignment horizontal="center" vertical="center"/>
    </xf>
    <xf numFmtId="0" fontId="14" fillId="8" borderId="0" xfId="0" applyFont="1" applyFill="1"/>
    <xf numFmtId="0" fontId="13" fillId="16" borderId="4" xfId="0" applyFont="1" applyFill="1" applyBorder="1" applyAlignment="1">
      <alignment horizontal="center"/>
    </xf>
    <xf numFmtId="0" fontId="13" fillId="16" borderId="9" xfId="0" applyFont="1" applyFill="1" applyBorder="1" applyAlignment="1">
      <alignment horizontal="left"/>
    </xf>
    <xf numFmtId="0" fontId="14" fillId="16" borderId="0" xfId="0" applyFont="1" applyFill="1"/>
    <xf numFmtId="0" fontId="13" fillId="16" borderId="68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35" fillId="16" borderId="21" xfId="0" applyFont="1" applyFill="1" applyBorder="1" applyAlignment="1">
      <alignment horizontal="center"/>
    </xf>
    <xf numFmtId="2" fontId="13" fillId="16" borderId="21" xfId="0" applyNumberFormat="1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/>
    </xf>
    <xf numFmtId="0" fontId="8" fillId="17" borderId="25" xfId="65" applyFont="1" applyFill="1" applyBorder="1" applyAlignment="1">
      <alignment horizontal="center"/>
    </xf>
    <xf numFmtId="0" fontId="52" fillId="0" borderId="33" xfId="0" applyFont="1" applyBorder="1" applyAlignment="1">
      <alignment horizontal="center" vertical="center"/>
    </xf>
    <xf numFmtId="0" fontId="49" fillId="17" borderId="25" xfId="65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5" fillId="5" borderId="6" xfId="0" applyFont="1" applyFill="1" applyBorder="1" applyAlignment="1">
      <alignment horizontal="center"/>
    </xf>
    <xf numFmtId="0" fontId="49" fillId="5" borderId="6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6" fillId="0" borderId="5" xfId="0" applyFont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68" fillId="19" borderId="54" xfId="0" applyFont="1" applyFill="1" applyBorder="1" applyAlignment="1">
      <alignment horizontal="center" vertical="center"/>
    </xf>
    <xf numFmtId="0" fontId="49" fillId="17" borderId="19" xfId="0" applyFont="1" applyFill="1" applyBorder="1" applyAlignment="1">
      <alignment horizontal="center" vertical="center"/>
    </xf>
    <xf numFmtId="0" fontId="13" fillId="18" borderId="69" xfId="0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left"/>
    </xf>
    <xf numFmtId="0" fontId="20" fillId="0" borderId="0" xfId="0" applyFont="1"/>
    <xf numFmtId="0" fontId="20" fillId="4" borderId="0" xfId="0" applyFont="1" applyFill="1"/>
    <xf numFmtId="0" fontId="20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75" fillId="5" borderId="0" xfId="0" applyFont="1" applyFill="1" applyAlignment="1">
      <alignment horizontal="center" vertical="center"/>
    </xf>
    <xf numFmtId="1" fontId="76" fillId="0" borderId="1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3" fontId="45" fillId="2" borderId="32" xfId="6" applyNumberFormat="1" applyFont="1" applyFill="1" applyBorder="1"/>
    <xf numFmtId="0" fontId="42" fillId="2" borderId="32" xfId="6" applyFont="1" applyFill="1" applyBorder="1"/>
    <xf numFmtId="0" fontId="45" fillId="2" borderId="32" xfId="6" applyFont="1" applyFill="1" applyBorder="1"/>
    <xf numFmtId="0" fontId="45" fillId="2" borderId="32" xfId="6" applyNumberFormat="1" applyFont="1" applyFill="1" applyBorder="1"/>
    <xf numFmtId="0" fontId="45" fillId="5" borderId="55" xfId="6" applyFont="1" applyFill="1" applyBorder="1" applyAlignment="1">
      <alignment horizontal="left"/>
    </xf>
    <xf numFmtId="0" fontId="42" fillId="5" borderId="14" xfId="6" applyFont="1" applyFill="1" applyBorder="1"/>
    <xf numFmtId="0" fontId="45" fillId="5" borderId="0" xfId="6" applyFont="1" applyFill="1"/>
    <xf numFmtId="0" fontId="45" fillId="5" borderId="14" xfId="6" applyFont="1" applyFill="1" applyBorder="1"/>
    <xf numFmtId="0" fontId="42" fillId="5" borderId="0" xfId="6" applyFont="1" applyFill="1"/>
    <xf numFmtId="0" fontId="19" fillId="2" borderId="64" xfId="6" applyFont="1" applyFill="1" applyBorder="1" applyAlignment="1">
      <alignment horizontal="left" vertical="center"/>
    </xf>
    <xf numFmtId="0" fontId="6" fillId="2" borderId="66" xfId="6" applyFill="1" applyBorder="1"/>
    <xf numFmtId="0" fontId="19" fillId="0" borderId="64" xfId="6" applyFont="1" applyBorder="1" applyAlignment="1">
      <alignment vertical="center"/>
    </xf>
    <xf numFmtId="0" fontId="6" fillId="2" borderId="65" xfId="6" applyFill="1" applyBorder="1"/>
    <xf numFmtId="0" fontId="8" fillId="5" borderId="54" xfId="0" applyFont="1" applyFill="1" applyBorder="1" applyAlignment="1">
      <alignment horizontal="left"/>
    </xf>
    <xf numFmtId="14" fontId="8" fillId="17" borderId="55" xfId="0" applyNumberFormat="1" applyFont="1" applyFill="1" applyBorder="1" applyAlignment="1">
      <alignment horizontal="center"/>
    </xf>
    <xf numFmtId="0" fontId="49" fillId="0" borderId="73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65" fillId="4" borderId="5" xfId="0" applyFont="1" applyFill="1" applyBorder="1" applyAlignment="1">
      <alignment horizontal="center" vertical="center"/>
    </xf>
    <xf numFmtId="0" fontId="65" fillId="4" borderId="74" xfId="0" applyFont="1" applyFill="1" applyBorder="1" applyAlignment="1">
      <alignment horizontal="center" vertical="center"/>
    </xf>
    <xf numFmtId="0" fontId="65" fillId="5" borderId="5" xfId="0" applyFont="1" applyFill="1" applyBorder="1"/>
    <xf numFmtId="0" fontId="63" fillId="5" borderId="5" xfId="0" applyFont="1" applyFill="1" applyBorder="1"/>
    <xf numFmtId="0" fontId="68" fillId="8" borderId="54" xfId="0" applyFont="1" applyFill="1" applyBorder="1" applyAlignment="1">
      <alignment horizontal="center" vertical="center"/>
    </xf>
    <xf numFmtId="0" fontId="13" fillId="16" borderId="21" xfId="0" applyFont="1" applyFill="1" applyBorder="1" applyAlignment="1">
      <alignment horizontal="center"/>
    </xf>
    <xf numFmtId="0" fontId="79" fillId="4" borderId="7" xfId="0" applyFont="1" applyFill="1" applyBorder="1" applyAlignment="1">
      <alignment horizontal="center" vertical="center"/>
    </xf>
    <xf numFmtId="0" fontId="79" fillId="4" borderId="5" xfId="0" applyFont="1" applyFill="1" applyBorder="1" applyAlignment="1">
      <alignment horizontal="center" vertical="center"/>
    </xf>
    <xf numFmtId="0" fontId="79" fillId="4" borderId="19" xfId="0" applyFont="1" applyFill="1" applyBorder="1" applyAlignment="1">
      <alignment horizontal="center" vertical="center"/>
    </xf>
    <xf numFmtId="0" fontId="80" fillId="0" borderId="0" xfId="0" applyFont="1"/>
    <xf numFmtId="0" fontId="10" fillId="0" borderId="82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77" fillId="0" borderId="78" xfId="0" applyFont="1" applyBorder="1" applyAlignment="1" applyProtection="1">
      <alignment horizontal="center"/>
      <protection locked="0"/>
    </xf>
    <xf numFmtId="49" fontId="78" fillId="0" borderId="33" xfId="0" applyNumberFormat="1" applyFont="1" applyBorder="1" applyAlignment="1" applyProtection="1">
      <alignment horizontal="center"/>
      <protection locked="0"/>
    </xf>
    <xf numFmtId="0" fontId="7" fillId="0" borderId="0" xfId="1782"/>
    <xf numFmtId="0" fontId="7" fillId="0" borderId="0" xfId="1782" applyAlignment="1">
      <alignment horizontal="left"/>
    </xf>
    <xf numFmtId="0" fontId="89" fillId="0" borderId="0" xfId="1782" applyFont="1"/>
    <xf numFmtId="0" fontId="7" fillId="0" borderId="0" xfId="1782" applyAlignment="1">
      <alignment vertical="center"/>
    </xf>
    <xf numFmtId="0" fontId="83" fillId="0" borderId="0" xfId="1782" applyFont="1" applyAlignment="1">
      <alignment horizontal="center" vertical="center"/>
    </xf>
    <xf numFmtId="0" fontId="7" fillId="0" borderId="0" xfId="1782" applyAlignment="1">
      <alignment horizontal="center" vertical="center"/>
    </xf>
    <xf numFmtId="0" fontId="92" fillId="0" borderId="86" xfId="1782" applyFont="1" applyBorder="1" applyAlignment="1">
      <alignment horizontal="left" vertical="center" wrapText="1"/>
    </xf>
    <xf numFmtId="0" fontId="86" fillId="0" borderId="87" xfId="1782" applyFont="1" applyBorder="1" applyAlignment="1">
      <alignment horizontal="center" vertical="center" wrapText="1"/>
    </xf>
    <xf numFmtId="0" fontId="89" fillId="0" borderId="0" xfId="1782" applyFont="1" applyAlignment="1"/>
    <xf numFmtId="0" fontId="7" fillId="0" borderId="0" xfId="1782" applyAlignment="1"/>
    <xf numFmtId="0" fontId="85" fillId="0" borderId="0" xfId="1782" applyFont="1" applyAlignment="1">
      <alignment vertical="center"/>
    </xf>
    <xf numFmtId="49" fontId="90" fillId="0" borderId="86" xfId="1782" applyNumberFormat="1" applyFont="1" applyBorder="1" applyAlignment="1">
      <alignment horizontal="center" vertical="center" wrapText="1"/>
    </xf>
    <xf numFmtId="0" fontId="93" fillId="0" borderId="87" xfId="1782" applyFont="1" applyBorder="1" applyAlignment="1">
      <alignment horizontal="center" vertical="center" wrapText="1"/>
    </xf>
    <xf numFmtId="0" fontId="90" fillId="0" borderId="0" xfId="1782" applyFont="1" applyAlignment="1">
      <alignment horizontal="center" vertical="center"/>
    </xf>
    <xf numFmtId="0" fontId="104" fillId="0" borderId="0" xfId="1782" applyFont="1" applyAlignment="1">
      <alignment vertical="center"/>
    </xf>
    <xf numFmtId="49" fontId="93" fillId="0" borderId="87" xfId="1782" applyNumberFormat="1" applyFont="1" applyBorder="1" applyAlignment="1">
      <alignment horizontal="center" vertical="center" wrapText="1"/>
    </xf>
    <xf numFmtId="0" fontId="7" fillId="0" borderId="0" xfId="1782" applyAlignment="1">
      <alignment vertical="top"/>
    </xf>
    <xf numFmtId="0" fontId="106" fillId="0" borderId="0" xfId="1782" applyFont="1" applyAlignment="1"/>
    <xf numFmtId="0" fontId="108" fillId="0" borderId="0" xfId="1782" applyFont="1" applyAlignment="1"/>
    <xf numFmtId="0" fontId="19" fillId="0" borderId="55" xfId="6" applyFont="1" applyBorder="1"/>
    <xf numFmtId="0" fontId="110" fillId="2" borderId="55" xfId="6" applyFont="1" applyFill="1" applyBorder="1"/>
    <xf numFmtId="0" fontId="114" fillId="4" borderId="56" xfId="0" applyFont="1" applyFill="1" applyBorder="1" applyAlignment="1">
      <alignment horizontal="center"/>
    </xf>
    <xf numFmtId="0" fontId="113" fillId="4" borderId="56" xfId="0" applyFont="1" applyFill="1" applyBorder="1" applyAlignment="1">
      <alignment horizontal="center"/>
    </xf>
    <xf numFmtId="0" fontId="116" fillId="4" borderId="58" xfId="7" applyFont="1" applyFill="1" applyBorder="1" applyAlignment="1">
      <alignment horizontal="left"/>
    </xf>
    <xf numFmtId="0" fontId="109" fillId="4" borderId="97" xfId="0" applyFont="1" applyFill="1" applyBorder="1" applyAlignment="1">
      <alignment horizontal="center" vertical="center" wrapText="1"/>
    </xf>
    <xf numFmtId="0" fontId="79" fillId="4" borderId="64" xfId="63" applyFont="1" applyFill="1" applyBorder="1" applyAlignment="1">
      <alignment horizontal="center" vertical="center"/>
    </xf>
    <xf numFmtId="0" fontId="65" fillId="4" borderId="64" xfId="63" applyFont="1" applyFill="1" applyBorder="1" applyAlignment="1">
      <alignment horizontal="center" vertical="center"/>
    </xf>
    <xf numFmtId="0" fontId="65" fillId="4" borderId="82" xfId="63" applyFont="1" applyFill="1" applyBorder="1" applyAlignment="1">
      <alignment horizontal="center" vertical="center"/>
    </xf>
    <xf numFmtId="0" fontId="68" fillId="8" borderId="98" xfId="63" applyFont="1" applyFill="1" applyBorder="1" applyAlignment="1">
      <alignment horizontal="center" vertical="center"/>
    </xf>
    <xf numFmtId="0" fontId="52" fillId="4" borderId="4" xfId="0" applyFont="1" applyFill="1" applyBorder="1" applyAlignment="1">
      <alignment horizontal="center" vertical="center"/>
    </xf>
    <xf numFmtId="0" fontId="65" fillId="5" borderId="64" xfId="63" applyFont="1" applyFill="1" applyBorder="1" applyAlignment="1">
      <alignment horizontal="center" vertical="center"/>
    </xf>
    <xf numFmtId="0" fontId="13" fillId="16" borderId="99" xfId="63" applyFont="1" applyFill="1" applyBorder="1" applyAlignment="1">
      <alignment horizontal="center"/>
    </xf>
    <xf numFmtId="0" fontId="109" fillId="4" borderId="100" xfId="0" applyFont="1" applyFill="1" applyBorder="1" applyAlignment="1">
      <alignment horizontal="center" vertical="center" wrapText="1"/>
    </xf>
    <xf numFmtId="0" fontId="79" fillId="4" borderId="65" xfId="63" applyFont="1" applyFill="1" applyBorder="1" applyAlignment="1">
      <alignment horizontal="center" vertical="center"/>
    </xf>
    <xf numFmtId="0" fontId="65" fillId="4" borderId="65" xfId="63" applyFont="1" applyFill="1" applyBorder="1" applyAlignment="1">
      <alignment horizontal="center" vertical="center"/>
    </xf>
    <xf numFmtId="0" fontId="65" fillId="4" borderId="83" xfId="63" applyFont="1" applyFill="1" applyBorder="1" applyAlignment="1">
      <alignment horizontal="center" vertical="center"/>
    </xf>
    <xf numFmtId="0" fontId="68" fillId="8" borderId="101" xfId="63" applyFont="1" applyFill="1" applyBorder="1" applyAlignment="1">
      <alignment horizontal="center" vertical="center"/>
    </xf>
    <xf numFmtId="0" fontId="52" fillId="4" borderId="24" xfId="0" applyFont="1" applyFill="1" applyBorder="1" applyAlignment="1">
      <alignment horizontal="center" vertical="center"/>
    </xf>
    <xf numFmtId="0" fontId="65" fillId="5" borderId="65" xfId="63" applyFont="1" applyFill="1" applyBorder="1" applyAlignment="1">
      <alignment horizontal="center" vertical="center"/>
    </xf>
    <xf numFmtId="0" fontId="13" fillId="16" borderId="102" xfId="63" applyFont="1" applyFill="1" applyBorder="1" applyAlignment="1">
      <alignment horizontal="center"/>
    </xf>
    <xf numFmtId="0" fontId="66" fillId="4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68" fillId="8" borderId="103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0" fontId="117" fillId="12" borderId="5" xfId="0" applyFont="1" applyFill="1" applyBorder="1" applyAlignment="1">
      <alignment horizontal="left" vertical="center"/>
    </xf>
    <xf numFmtId="0" fontId="117" fillId="12" borderId="74" xfId="0" applyFont="1" applyFill="1" applyBorder="1" applyAlignment="1">
      <alignment horizontal="left" vertical="center"/>
    </xf>
    <xf numFmtId="0" fontId="118" fillId="12" borderId="5" xfId="0" applyFont="1" applyFill="1" applyBorder="1" applyAlignment="1">
      <alignment horizontal="left" vertical="center"/>
    </xf>
    <xf numFmtId="0" fontId="65" fillId="8" borderId="98" xfId="63" applyFont="1" applyFill="1" applyBorder="1" applyAlignment="1">
      <alignment horizontal="center" vertical="center"/>
    </xf>
    <xf numFmtId="1" fontId="120" fillId="8" borderId="54" xfId="0" applyNumberFormat="1" applyFont="1" applyFill="1" applyBorder="1" applyAlignment="1">
      <alignment horizontal="center"/>
    </xf>
    <xf numFmtId="0" fontId="48" fillId="4" borderId="2" xfId="0" applyFont="1" applyFill="1" applyBorder="1" applyAlignment="1">
      <alignment horizontal="center" vertical="center" wrapText="1"/>
    </xf>
    <xf numFmtId="0" fontId="121" fillId="4" borderId="0" xfId="0" applyFont="1" applyFill="1" applyAlignment="1">
      <alignment horizontal="center" vertical="top" wrapText="1"/>
    </xf>
    <xf numFmtId="0" fontId="21" fillId="16" borderId="68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0" borderId="0" xfId="0" applyFont="1"/>
    <xf numFmtId="0" fontId="9" fillId="5" borderId="19" xfId="0" applyFont="1" applyFill="1" applyBorder="1" applyAlignment="1">
      <alignment horizontal="left"/>
    </xf>
    <xf numFmtId="0" fontId="67" fillId="22" borderId="19" xfId="0" applyFont="1" applyFill="1" applyBorder="1" applyAlignment="1">
      <alignment horizontal="left" vertical="center"/>
    </xf>
    <xf numFmtId="0" fontId="67" fillId="22" borderId="63" xfId="0" applyFont="1" applyFill="1" applyBorder="1" applyAlignment="1">
      <alignment horizontal="left" vertical="center"/>
    </xf>
    <xf numFmtId="0" fontId="69" fillId="8" borderId="54" xfId="0" applyFont="1" applyFill="1" applyBorder="1" applyAlignment="1">
      <alignment horizontal="left" vertical="center"/>
    </xf>
    <xf numFmtId="0" fontId="70" fillId="4" borderId="1" xfId="0" applyFont="1" applyFill="1" applyBorder="1" applyAlignment="1">
      <alignment horizontal="left" vertical="center"/>
    </xf>
    <xf numFmtId="0" fontId="67" fillId="5" borderId="19" xfId="0" applyFont="1" applyFill="1" applyBorder="1" applyAlignment="1">
      <alignment horizontal="left" vertical="center"/>
    </xf>
    <xf numFmtId="0" fontId="7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2" borderId="82" xfId="6" applyFont="1" applyFill="1" applyBorder="1"/>
    <xf numFmtId="0" fontId="24" fillId="2" borderId="82" xfId="6" applyFont="1" applyFill="1" applyBorder="1"/>
    <xf numFmtId="0" fontId="6" fillId="2" borderId="83" xfId="6" applyFill="1" applyBorder="1"/>
    <xf numFmtId="0" fontId="24" fillId="2" borderId="64" xfId="6" applyFont="1" applyFill="1" applyBorder="1"/>
    <xf numFmtId="0" fontId="6" fillId="2" borderId="64" xfId="6" applyFill="1" applyBorder="1"/>
    <xf numFmtId="3" fontId="26" fillId="2" borderId="66" xfId="6" applyNumberFormat="1" applyFont="1" applyFill="1" applyBorder="1"/>
    <xf numFmtId="0" fontId="6" fillId="2" borderId="95" xfId="6" applyFill="1" applyBorder="1"/>
    <xf numFmtId="0" fontId="6" fillId="2" borderId="82" xfId="6" applyFill="1" applyBorder="1" applyAlignment="1">
      <alignment wrapText="1"/>
    </xf>
    <xf numFmtId="0" fontId="6" fillId="2" borderId="82" xfId="6" applyFill="1" applyBorder="1" applyAlignment="1">
      <alignment horizontal="left"/>
    </xf>
    <xf numFmtId="0" fontId="6" fillId="2" borderId="104" xfId="6" applyFill="1" applyBorder="1"/>
    <xf numFmtId="0" fontId="6" fillId="2" borderId="82" xfId="6" applyFill="1" applyBorder="1" applyAlignment="1">
      <alignment horizontal="center"/>
    </xf>
    <xf numFmtId="0" fontId="6" fillId="2" borderId="104" xfId="6" applyFill="1" applyBorder="1" applyAlignment="1">
      <alignment horizontal="center"/>
    </xf>
    <xf numFmtId="0" fontId="6" fillId="2" borderId="64" xfId="6" applyFill="1" applyBorder="1" applyAlignment="1">
      <alignment horizontal="right"/>
    </xf>
    <xf numFmtId="0" fontId="6" fillId="2" borderId="66" xfId="6" applyFill="1" applyBorder="1" applyAlignment="1">
      <alignment horizontal="center"/>
    </xf>
    <xf numFmtId="0" fontId="6" fillId="2" borderId="65" xfId="6" applyFill="1" applyBorder="1" applyAlignment="1">
      <alignment horizontal="center"/>
    </xf>
    <xf numFmtId="0" fontId="45" fillId="5" borderId="64" xfId="6" applyFont="1" applyFill="1" applyBorder="1" applyAlignment="1">
      <alignment horizontal="left"/>
    </xf>
    <xf numFmtId="0" fontId="42" fillId="5" borderId="65" xfId="6" applyFont="1" applyFill="1" applyBorder="1"/>
    <xf numFmtId="2" fontId="19" fillId="2" borderId="65" xfId="6" applyNumberFormat="1" applyFont="1" applyFill="1" applyBorder="1" applyAlignment="1">
      <alignment horizontal="right"/>
    </xf>
    <xf numFmtId="0" fontId="19" fillId="2" borderId="64" xfId="6" applyFont="1" applyFill="1" applyBorder="1"/>
    <xf numFmtId="2" fontId="19" fillId="2" borderId="66" xfId="6" applyNumberFormat="1" applyFont="1" applyFill="1" applyBorder="1" applyAlignment="1">
      <alignment horizontal="right"/>
    </xf>
    <xf numFmtId="0" fontId="45" fillId="5" borderId="65" xfId="6" applyFont="1" applyFill="1" applyBorder="1"/>
    <xf numFmtId="0" fontId="48" fillId="4" borderId="64" xfId="6" applyFont="1" applyFill="1" applyBorder="1" applyAlignment="1">
      <alignment horizontal="left"/>
    </xf>
    <xf numFmtId="0" fontId="6" fillId="4" borderId="66" xfId="6" applyFill="1" applyBorder="1"/>
    <xf numFmtId="0" fontId="6" fillId="2" borderId="66" xfId="6" applyFill="1" applyBorder="1" applyAlignment="1">
      <alignment horizontal="right"/>
    </xf>
    <xf numFmtId="0" fontId="19" fillId="0" borderId="95" xfId="6" applyFont="1" applyBorder="1"/>
    <xf numFmtId="49" fontId="6" fillId="2" borderId="66" xfId="6" applyNumberFormat="1" applyFill="1" applyBorder="1"/>
    <xf numFmtId="16" fontId="6" fillId="2" borderId="64" xfId="6" applyNumberFormat="1" applyFill="1" applyBorder="1"/>
    <xf numFmtId="2" fontId="19" fillId="2" borderId="66" xfId="6" applyNumberFormat="1" applyFont="1" applyFill="1" applyBorder="1" applyAlignment="1">
      <alignment horizontal="left"/>
    </xf>
    <xf numFmtId="0" fontId="6" fillId="0" borderId="64" xfId="6" applyBorder="1"/>
    <xf numFmtId="0" fontId="122" fillId="0" borderId="0" xfId="1782" applyFont="1"/>
    <xf numFmtId="0" fontId="10" fillId="0" borderId="105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25" fillId="4" borderId="82" xfId="0" applyFont="1" applyFill="1" applyBorder="1" applyAlignment="1" applyProtection="1">
      <alignment horizontal="center"/>
      <protection locked="0"/>
    </xf>
    <xf numFmtId="0" fontId="77" fillId="0" borderId="95" xfId="0" applyFont="1" applyBorder="1" applyAlignment="1" applyProtection="1">
      <alignment horizontal="center"/>
      <protection locked="0"/>
    </xf>
    <xf numFmtId="0" fontId="77" fillId="0" borderId="108" xfId="0" applyFont="1" applyBorder="1" applyAlignment="1" applyProtection="1">
      <alignment horizontal="center"/>
      <protection locked="0"/>
    </xf>
    <xf numFmtId="49" fontId="78" fillId="0" borderId="109" xfId="0" applyNumberFormat="1" applyFont="1" applyBorder="1" applyAlignment="1" applyProtection="1">
      <alignment horizontal="center"/>
      <protection locked="0"/>
    </xf>
    <xf numFmtId="0" fontId="42" fillId="4" borderId="105" xfId="0" applyFont="1" applyFill="1" applyBorder="1" applyAlignment="1" applyProtection="1">
      <alignment horizontal="center"/>
      <protection locked="0"/>
    </xf>
    <xf numFmtId="0" fontId="42" fillId="4" borderId="30" xfId="0" applyFont="1" applyFill="1" applyBorder="1" applyAlignment="1" applyProtection="1">
      <alignment horizontal="center"/>
      <protection locked="0"/>
    </xf>
    <xf numFmtId="0" fontId="129" fillId="4" borderId="82" xfId="0" applyFont="1" applyFill="1" applyBorder="1" applyAlignment="1" applyProtection="1">
      <alignment horizontal="center"/>
      <protection locked="0"/>
    </xf>
    <xf numFmtId="0" fontId="42" fillId="0" borderId="82" xfId="0" applyFont="1" applyBorder="1" applyAlignment="1" applyProtection="1">
      <alignment horizontal="center"/>
      <protection locked="0"/>
    </xf>
    <xf numFmtId="0" fontId="42" fillId="4" borderId="18" xfId="0" applyFont="1" applyFill="1" applyBorder="1" applyAlignment="1" applyProtection="1">
      <alignment horizontal="center"/>
      <protection locked="0"/>
    </xf>
    <xf numFmtId="0" fontId="42" fillId="4" borderId="0" xfId="0" applyFont="1" applyFill="1" applyAlignment="1" applyProtection="1">
      <alignment horizontal="center"/>
      <protection locked="0"/>
    </xf>
    <xf numFmtId="0" fontId="42" fillId="4" borderId="35" xfId="0" applyFont="1" applyFill="1" applyBorder="1" applyAlignment="1" applyProtection="1">
      <alignment horizontal="center"/>
      <protection locked="0"/>
    </xf>
    <xf numFmtId="0" fontId="42" fillId="0" borderId="35" xfId="0" applyFont="1" applyBorder="1" applyAlignment="1" applyProtection="1">
      <alignment horizontal="center"/>
      <protection locked="0"/>
    </xf>
    <xf numFmtId="0" fontId="77" fillId="4" borderId="95" xfId="0" applyFont="1" applyFill="1" applyBorder="1" applyAlignment="1" applyProtection="1">
      <alignment horizontal="center"/>
      <protection locked="0"/>
    </xf>
    <xf numFmtId="49" fontId="78" fillId="4" borderId="33" xfId="0" applyNumberFormat="1" applyFont="1" applyFill="1" applyBorder="1" applyAlignment="1" applyProtection="1">
      <alignment horizontal="center"/>
      <protection locked="0"/>
    </xf>
    <xf numFmtId="0" fontId="42" fillId="4" borderId="82" xfId="0" applyFont="1" applyFill="1" applyBorder="1" applyAlignment="1" applyProtection="1">
      <alignment horizontal="center"/>
      <protection locked="0"/>
    </xf>
    <xf numFmtId="0" fontId="77" fillId="4" borderId="108" xfId="0" applyFont="1" applyFill="1" applyBorder="1" applyAlignment="1" applyProtection="1">
      <alignment horizontal="center"/>
      <protection locked="0"/>
    </xf>
    <xf numFmtId="49" fontId="78" fillId="4" borderId="109" xfId="0" applyNumberFormat="1" applyFont="1" applyFill="1" applyBorder="1" applyAlignment="1" applyProtection="1">
      <alignment horizontal="center"/>
      <protection locked="0"/>
    </xf>
    <xf numFmtId="0" fontId="10" fillId="4" borderId="82" xfId="0" applyFont="1" applyFill="1" applyBorder="1" applyAlignment="1" applyProtection="1">
      <alignment horizontal="center"/>
      <protection locked="0"/>
    </xf>
    <xf numFmtId="0" fontId="10" fillId="4" borderId="35" xfId="0" applyFont="1" applyFill="1" applyBorder="1" applyAlignment="1" applyProtection="1">
      <alignment horizontal="center"/>
      <protection locked="0"/>
    </xf>
    <xf numFmtId="0" fontId="131" fillId="4" borderId="0" xfId="0" applyFont="1" applyFill="1" applyAlignment="1" applyProtection="1">
      <alignment horizontal="center"/>
      <protection locked="0"/>
    </xf>
    <xf numFmtId="0" fontId="42" fillId="0" borderId="105" xfId="0" applyFont="1" applyBorder="1" applyAlignment="1" applyProtection="1">
      <alignment horizontal="center"/>
      <protection locked="0"/>
    </xf>
    <xf numFmtId="0" fontId="42" fillId="0" borderId="30" xfId="0" applyFont="1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49" fontId="78" fillId="0" borderId="112" xfId="0" applyNumberFormat="1" applyFont="1" applyBorder="1" applyAlignment="1" applyProtection="1">
      <alignment horizontal="center"/>
      <protection locked="0"/>
    </xf>
    <xf numFmtId="49" fontId="78" fillId="0" borderId="114" xfId="0" applyNumberFormat="1" applyFont="1" applyBorder="1" applyAlignment="1" applyProtection="1">
      <alignment horizontal="center"/>
      <protection locked="0"/>
    </xf>
    <xf numFmtId="0" fontId="71" fillId="4" borderId="18" xfId="0" applyFont="1" applyFill="1" applyBorder="1" applyAlignment="1">
      <alignment horizontal="left"/>
    </xf>
    <xf numFmtId="0" fontId="63" fillId="5" borderId="56" xfId="0" applyFont="1" applyFill="1" applyBorder="1" applyAlignment="1">
      <alignment horizontal="center"/>
    </xf>
    <xf numFmtId="0" fontId="119" fillId="0" borderId="58" xfId="7" applyFont="1" applyBorder="1" applyAlignment="1">
      <alignment horizontal="left"/>
    </xf>
    <xf numFmtId="49" fontId="135" fillId="5" borderId="56" xfId="0" applyNumberFormat="1" applyFont="1" applyFill="1" applyBorder="1" applyAlignment="1">
      <alignment horizontal="center"/>
    </xf>
    <xf numFmtId="0" fontId="40" fillId="5" borderId="57" xfId="0" applyFont="1" applyFill="1" applyBorder="1" applyAlignment="1">
      <alignment horizontal="center" vertical="center"/>
    </xf>
    <xf numFmtId="0" fontId="41" fillId="5" borderId="70" xfId="0" applyFont="1" applyFill="1" applyBorder="1" applyAlignment="1">
      <alignment horizontal="center" vertical="center"/>
    </xf>
    <xf numFmtId="0" fontId="41" fillId="5" borderId="71" xfId="0" applyFont="1" applyFill="1" applyBorder="1" applyAlignment="1">
      <alignment horizontal="center" vertical="center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5" fillId="0" borderId="83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78" xfId="0" applyFont="1" applyBorder="1" applyAlignment="1" applyProtection="1">
      <alignment horizontal="center" vertical="center" wrapText="1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49" fontId="10" fillId="0" borderId="32" xfId="0" applyNumberFormat="1" applyFont="1" applyBorder="1" applyAlignment="1" applyProtection="1">
      <alignment horizontal="center"/>
      <protection locked="0"/>
    </xf>
    <xf numFmtId="0" fontId="82" fillId="0" borderId="32" xfId="0" applyFont="1" applyBorder="1" applyAlignment="1">
      <alignment horizontal="center" vertical="center" wrapText="1"/>
    </xf>
    <xf numFmtId="0" fontId="81" fillId="5" borderId="22" xfId="0" applyFont="1" applyFill="1" applyBorder="1" applyAlignment="1" applyProtection="1">
      <alignment horizontal="center"/>
      <protection locked="0"/>
    </xf>
    <xf numFmtId="0" fontId="81" fillId="5" borderId="66" xfId="0" applyFont="1" applyFill="1" applyBorder="1" applyAlignment="1" applyProtection="1">
      <alignment horizontal="center"/>
      <protection locked="0"/>
    </xf>
    <xf numFmtId="0" fontId="81" fillId="5" borderId="67" xfId="0" applyFont="1" applyFill="1" applyBorder="1" applyAlignment="1" applyProtection="1">
      <alignment horizontal="center"/>
      <protection locked="0"/>
    </xf>
    <xf numFmtId="0" fontId="37" fillId="0" borderId="35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81" fillId="20" borderId="22" xfId="0" applyFont="1" applyFill="1" applyBorder="1" applyAlignment="1" applyProtection="1">
      <alignment horizontal="center"/>
      <protection locked="0"/>
    </xf>
    <xf numFmtId="0" fontId="81" fillId="20" borderId="66" xfId="0" applyFont="1" applyFill="1" applyBorder="1" applyAlignment="1" applyProtection="1">
      <alignment horizontal="center"/>
      <protection locked="0"/>
    </xf>
    <xf numFmtId="0" fontId="81" fillId="20" borderId="67" xfId="0" applyFont="1" applyFill="1" applyBorder="1" applyAlignment="1" applyProtection="1">
      <alignment horizontal="center"/>
      <protection locked="0"/>
    </xf>
    <xf numFmtId="0" fontId="124" fillId="0" borderId="30" xfId="7" applyFont="1" applyBorder="1" applyAlignment="1">
      <alignment horizontal="center" vertical="center" wrapText="1"/>
    </xf>
    <xf numFmtId="0" fontId="124" fillId="0" borderId="83" xfId="7" applyFont="1" applyBorder="1" applyAlignment="1">
      <alignment horizontal="center" vertical="center" wrapText="1"/>
    </xf>
    <xf numFmtId="0" fontId="37" fillId="0" borderId="18" xfId="0" applyFont="1" applyBorder="1" applyAlignment="1" applyProtection="1">
      <alignment horizontal="center"/>
      <protection locked="0"/>
    </xf>
    <xf numFmtId="49" fontId="10" fillId="0" borderId="106" xfId="0" applyNumberFormat="1" applyFont="1" applyBorder="1" applyAlignment="1" applyProtection="1">
      <alignment horizontal="center"/>
      <protection locked="0"/>
    </xf>
    <xf numFmtId="0" fontId="127" fillId="3" borderId="22" xfId="0" applyFont="1" applyFill="1" applyBorder="1" applyAlignment="1" applyProtection="1">
      <alignment horizontal="center" vertical="center"/>
      <protection locked="0"/>
    </xf>
    <xf numFmtId="0" fontId="127" fillId="3" borderId="66" xfId="0" applyFont="1" applyFill="1" applyBorder="1" applyAlignment="1" applyProtection="1">
      <alignment horizontal="center" vertical="center"/>
      <protection locked="0"/>
    </xf>
    <xf numFmtId="0" fontId="127" fillId="3" borderId="67" xfId="0" applyFont="1" applyFill="1" applyBorder="1" applyAlignment="1" applyProtection="1">
      <alignment horizontal="center" vertical="center"/>
      <protection locked="0"/>
    </xf>
    <xf numFmtId="0" fontId="128" fillId="4" borderId="30" xfId="0" applyFont="1" applyFill="1" applyBorder="1" applyAlignment="1" applyProtection="1">
      <alignment horizontal="center" vertical="center" wrapText="1"/>
      <protection locked="0"/>
    </xf>
    <xf numFmtId="0" fontId="128" fillId="4" borderId="83" xfId="0" applyFont="1" applyFill="1" applyBorder="1" applyAlignment="1" applyProtection="1">
      <alignment horizontal="center" vertical="center" wrapText="1"/>
      <protection locked="0"/>
    </xf>
    <xf numFmtId="0" fontId="128" fillId="4" borderId="0" xfId="0" applyFont="1" applyFill="1" applyAlignment="1" applyProtection="1">
      <alignment horizontal="center" vertical="center" wrapText="1"/>
      <protection locked="0"/>
    </xf>
    <xf numFmtId="0" fontId="128" fillId="4" borderId="95" xfId="0" applyFont="1" applyFill="1" applyBorder="1" applyAlignment="1" applyProtection="1">
      <alignment horizontal="center" vertical="center" wrapText="1"/>
      <protection locked="0"/>
    </xf>
    <xf numFmtId="49" fontId="10" fillId="4" borderId="32" xfId="0" applyNumberFormat="1" applyFont="1" applyFill="1" applyBorder="1" applyAlignment="1" applyProtection="1">
      <alignment horizontal="center"/>
      <protection locked="0"/>
    </xf>
    <xf numFmtId="0" fontId="37" fillId="4" borderId="18" xfId="0" applyFont="1" applyFill="1" applyBorder="1" applyAlignment="1" applyProtection="1">
      <alignment horizont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49" fontId="10" fillId="4" borderId="106" xfId="0" applyNumberFormat="1" applyFont="1" applyFill="1" applyBorder="1" applyAlignment="1" applyProtection="1">
      <alignment horizontal="center"/>
      <protection locked="0"/>
    </xf>
    <xf numFmtId="0" fontId="37" fillId="4" borderId="35" xfId="0" applyFont="1" applyFill="1" applyBorder="1" applyAlignment="1" applyProtection="1">
      <alignment horizontal="center"/>
      <protection locked="0"/>
    </xf>
    <xf numFmtId="49" fontId="10" fillId="4" borderId="31" xfId="0" applyNumberFormat="1" applyFont="1" applyFill="1" applyBorder="1" applyAlignment="1" applyProtection="1">
      <alignment horizontal="center"/>
      <protection locked="0"/>
    </xf>
    <xf numFmtId="49" fontId="10" fillId="0" borderId="111" xfId="0" applyNumberFormat="1" applyFont="1" applyBorder="1" applyAlignment="1" applyProtection="1">
      <alignment horizontal="center"/>
      <protection locked="0"/>
    </xf>
    <xf numFmtId="0" fontId="128" fillId="4" borderId="107" xfId="0" applyFont="1" applyFill="1" applyBorder="1" applyAlignment="1" applyProtection="1">
      <alignment horizontal="center" vertical="center" wrapText="1"/>
      <protection locked="0"/>
    </xf>
    <xf numFmtId="0" fontId="128" fillId="4" borderId="108" xfId="0" applyFont="1" applyFill="1" applyBorder="1" applyAlignment="1" applyProtection="1">
      <alignment horizontal="center" vertical="center" wrapText="1"/>
      <protection locked="0"/>
    </xf>
    <xf numFmtId="49" fontId="10" fillId="0" borderId="93" xfId="0" applyNumberFormat="1" applyFont="1" applyBorder="1" applyAlignment="1" applyProtection="1">
      <alignment horizontal="center"/>
      <protection locked="0"/>
    </xf>
    <xf numFmtId="0" fontId="37" fillId="0" borderId="113" xfId="0" applyFont="1" applyBorder="1" applyAlignment="1" applyProtection="1">
      <alignment horizontal="center"/>
      <protection locked="0"/>
    </xf>
    <xf numFmtId="0" fontId="37" fillId="0" borderId="32" xfId="0" applyFont="1" applyBorder="1" applyAlignment="1" applyProtection="1">
      <alignment horizontal="center"/>
      <protection locked="0"/>
    </xf>
    <xf numFmtId="49" fontId="10" fillId="0" borderId="92" xfId="0" applyNumberFormat="1" applyFont="1" applyBorder="1" applyAlignment="1" applyProtection="1">
      <alignment horizontal="center"/>
      <protection locked="0"/>
    </xf>
    <xf numFmtId="0" fontId="130" fillId="4" borderId="30" xfId="0" applyFont="1" applyFill="1" applyBorder="1" applyAlignment="1" applyProtection="1">
      <alignment horizontal="center" vertical="center" wrapText="1"/>
      <protection locked="0"/>
    </xf>
    <xf numFmtId="0" fontId="130" fillId="4" borderId="83" xfId="0" applyFont="1" applyFill="1" applyBorder="1" applyAlignment="1" applyProtection="1">
      <alignment horizontal="center" vertical="center" wrapText="1"/>
      <protection locked="0"/>
    </xf>
    <xf numFmtId="0" fontId="130" fillId="4" borderId="0" xfId="0" applyFont="1" applyFill="1" applyAlignment="1" applyProtection="1">
      <alignment horizontal="center" vertical="center" wrapText="1"/>
      <protection locked="0"/>
    </xf>
    <xf numFmtId="0" fontId="130" fillId="4" borderId="95" xfId="0" applyFont="1" applyFill="1" applyBorder="1" applyAlignment="1" applyProtection="1">
      <alignment horizontal="center" vertical="center" wrapText="1"/>
      <protection locked="0"/>
    </xf>
    <xf numFmtId="0" fontId="132" fillId="23" borderId="22" xfId="0" applyFont="1" applyFill="1" applyBorder="1" applyAlignment="1" applyProtection="1">
      <alignment horizontal="center" vertical="center"/>
      <protection locked="0"/>
    </xf>
    <xf numFmtId="0" fontId="132" fillId="23" borderId="66" xfId="0" applyFont="1" applyFill="1" applyBorder="1" applyAlignment="1" applyProtection="1">
      <alignment horizontal="center" vertical="center"/>
      <protection locked="0"/>
    </xf>
    <xf numFmtId="0" fontId="132" fillId="23" borderId="67" xfId="0" applyFont="1" applyFill="1" applyBorder="1" applyAlignment="1" applyProtection="1">
      <alignment horizontal="center" vertical="center"/>
      <protection locked="0"/>
    </xf>
    <xf numFmtId="0" fontId="44" fillId="5" borderId="82" xfId="0" applyFont="1" applyFill="1" applyBorder="1" applyAlignment="1" applyProtection="1">
      <alignment horizontal="left" vertical="center" textRotation="90" wrapText="1"/>
      <protection locked="0"/>
    </xf>
    <xf numFmtId="0" fontId="44" fillId="5" borderId="35" xfId="0" applyFont="1" applyFill="1" applyBorder="1" applyAlignment="1" applyProtection="1">
      <alignment horizontal="left" vertical="center" textRotation="90" wrapText="1"/>
      <protection locked="0"/>
    </xf>
    <xf numFmtId="0" fontId="133" fillId="6" borderId="30" xfId="0" applyFont="1" applyFill="1" applyBorder="1" applyAlignment="1" applyProtection="1">
      <alignment horizontal="center" vertical="center" wrapText="1"/>
      <protection locked="0"/>
    </xf>
    <xf numFmtId="0" fontId="133" fillId="6" borderId="83" xfId="0" applyFont="1" applyFill="1" applyBorder="1" applyAlignment="1" applyProtection="1">
      <alignment horizontal="center" vertical="center" wrapText="1"/>
      <protection locked="0"/>
    </xf>
    <xf numFmtId="0" fontId="133" fillId="6" borderId="0" xfId="0" applyFont="1" applyFill="1" applyAlignment="1" applyProtection="1">
      <alignment horizontal="center" vertical="center" wrapText="1"/>
      <protection locked="0"/>
    </xf>
    <xf numFmtId="0" fontId="133" fillId="6" borderId="95" xfId="0" applyFont="1" applyFill="1" applyBorder="1" applyAlignment="1" applyProtection="1">
      <alignment horizontal="center" vertical="center" wrapText="1"/>
      <protection locked="0"/>
    </xf>
    <xf numFmtId="0" fontId="130" fillId="4" borderId="107" xfId="0" applyFont="1" applyFill="1" applyBorder="1" applyAlignment="1" applyProtection="1">
      <alignment horizontal="center" vertical="center" wrapText="1"/>
      <protection locked="0"/>
    </xf>
    <xf numFmtId="0" fontId="130" fillId="4" borderId="108" xfId="0" applyFont="1" applyFill="1" applyBorder="1" applyAlignment="1" applyProtection="1">
      <alignment horizontal="center" vertical="center" wrapText="1"/>
      <protection locked="0"/>
    </xf>
    <xf numFmtId="49" fontId="10" fillId="0" borderId="110" xfId="0" applyNumberFormat="1" applyFont="1" applyBorder="1" applyAlignment="1" applyProtection="1">
      <alignment horizontal="center"/>
      <protection locked="0"/>
    </xf>
    <xf numFmtId="0" fontId="128" fillId="0" borderId="30" xfId="0" applyFont="1" applyBorder="1" applyAlignment="1" applyProtection="1">
      <alignment horizontal="center" vertical="center" wrapText="1"/>
      <protection locked="0"/>
    </xf>
    <xf numFmtId="0" fontId="128" fillId="0" borderId="83" xfId="0" applyFont="1" applyBorder="1" applyAlignment="1" applyProtection="1">
      <alignment horizontal="center" vertical="center" wrapText="1"/>
      <protection locked="0"/>
    </xf>
    <xf numFmtId="0" fontId="128" fillId="0" borderId="0" xfId="0" applyFont="1" applyAlignment="1" applyProtection="1">
      <alignment horizontal="center" vertical="center" wrapText="1"/>
      <protection locked="0"/>
    </xf>
    <xf numFmtId="0" fontId="128" fillId="0" borderId="95" xfId="0" applyFont="1" applyBorder="1" applyAlignment="1" applyProtection="1">
      <alignment horizontal="center" vertical="center" wrapText="1"/>
      <protection locked="0"/>
    </xf>
    <xf numFmtId="0" fontId="123" fillId="3" borderId="75" xfId="0" applyFont="1" applyFill="1" applyBorder="1" applyAlignment="1" applyProtection="1">
      <alignment horizontal="center" vertical="center"/>
      <protection locked="0"/>
    </xf>
    <xf numFmtId="0" fontId="123" fillId="3" borderId="76" xfId="0" applyFont="1" applyFill="1" applyBorder="1" applyAlignment="1" applyProtection="1">
      <alignment horizontal="center" vertical="center"/>
      <protection locked="0"/>
    </xf>
    <xf numFmtId="0" fontId="123" fillId="3" borderId="77" xfId="0" applyFont="1" applyFill="1" applyBorder="1" applyAlignment="1" applyProtection="1">
      <alignment horizontal="center" vertical="center"/>
      <protection locked="0"/>
    </xf>
    <xf numFmtId="0" fontId="115" fillId="0" borderId="79" xfId="0" applyFont="1" applyBorder="1" applyAlignment="1">
      <alignment horizontal="center"/>
    </xf>
    <xf numFmtId="0" fontId="115" fillId="0" borderId="80" xfId="0" applyFont="1" applyBorder="1" applyAlignment="1">
      <alignment horizontal="center"/>
    </xf>
    <xf numFmtId="0" fontId="115" fillId="0" borderId="81" xfId="0" applyFont="1" applyBorder="1" applyAlignment="1">
      <alignment horizontal="center"/>
    </xf>
    <xf numFmtId="14" fontId="43" fillId="0" borderId="92" xfId="0" applyNumberFormat="1" applyFont="1" applyBorder="1" applyAlignment="1" applyProtection="1">
      <alignment horizontal="center"/>
      <protection locked="0"/>
    </xf>
    <xf numFmtId="14" fontId="43" fillId="0" borderId="93" xfId="0" applyNumberFormat="1" applyFont="1" applyBorder="1" applyAlignment="1" applyProtection="1">
      <alignment horizontal="center"/>
      <protection locked="0"/>
    </xf>
    <xf numFmtId="14" fontId="43" fillId="0" borderId="94" xfId="0" applyNumberFormat="1" applyFont="1" applyBorder="1" applyAlignment="1" applyProtection="1">
      <alignment horizontal="center"/>
      <protection locked="0"/>
    </xf>
    <xf numFmtId="0" fontId="126" fillId="0" borderId="30" xfId="7" applyFont="1" applyBorder="1" applyAlignment="1">
      <alignment horizontal="center" vertical="center" wrapText="1"/>
    </xf>
    <xf numFmtId="0" fontId="126" fillId="0" borderId="83" xfId="7" applyFont="1" applyBorder="1" applyAlignment="1">
      <alignment horizontal="center" vertical="center" wrapText="1"/>
    </xf>
    <xf numFmtId="0" fontId="124" fillId="4" borderId="30" xfId="7" applyFont="1" applyFill="1" applyBorder="1" applyAlignment="1">
      <alignment horizontal="center" vertical="center" wrapText="1"/>
    </xf>
    <xf numFmtId="0" fontId="124" fillId="4" borderId="107" xfId="7" applyFont="1" applyFill="1" applyBorder="1" applyAlignment="1">
      <alignment horizontal="center" vertical="center" wrapText="1"/>
    </xf>
    <xf numFmtId="0" fontId="126" fillId="4" borderId="30" xfId="7" applyFont="1" applyFill="1" applyBorder="1" applyAlignment="1">
      <alignment horizontal="center" vertical="center" wrapText="1"/>
    </xf>
    <xf numFmtId="0" fontId="126" fillId="4" borderId="83" xfId="7" applyFont="1" applyFill="1" applyBorder="1" applyAlignment="1">
      <alignment horizontal="center" vertical="center" wrapText="1"/>
    </xf>
    <xf numFmtId="0" fontId="88" fillId="0" borderId="19" xfId="1782" applyFont="1" applyBorder="1" applyAlignment="1">
      <alignment horizontal="center" vertical="center" textRotation="60"/>
    </xf>
    <xf numFmtId="0" fontId="88" fillId="0" borderId="88" xfId="1782" applyFont="1" applyBorder="1" applyAlignment="1">
      <alignment horizontal="center" vertical="center" textRotation="60"/>
    </xf>
    <xf numFmtId="0" fontId="98" fillId="8" borderId="19" xfId="1782" applyFont="1" applyFill="1" applyBorder="1" applyAlignment="1">
      <alignment horizontal="center" vertical="center" wrapText="1"/>
    </xf>
    <xf numFmtId="0" fontId="98" fillId="8" borderId="88" xfId="1782" applyFont="1" applyFill="1" applyBorder="1" applyAlignment="1">
      <alignment horizontal="center" vertical="center" wrapText="1"/>
    </xf>
    <xf numFmtId="0" fontId="19" fillId="0" borderId="59" xfId="1782" applyNumberFormat="1" applyFont="1" applyBorder="1" applyAlignment="1">
      <alignment horizontal="center" vertical="center" wrapText="1"/>
    </xf>
    <xf numFmtId="0" fontId="19" fillId="0" borderId="96" xfId="1782" applyNumberFormat="1" applyFont="1" applyBorder="1" applyAlignment="1">
      <alignment horizontal="center" vertical="center" wrapText="1"/>
    </xf>
    <xf numFmtId="0" fontId="88" fillId="0" borderId="39" xfId="1782" applyFont="1" applyBorder="1" applyAlignment="1">
      <alignment horizontal="center" vertical="center" textRotation="60"/>
    </xf>
    <xf numFmtId="0" fontId="88" fillId="0" borderId="40" xfId="1782" applyFont="1" applyBorder="1" applyAlignment="1">
      <alignment horizontal="center" vertical="center" textRotation="60"/>
    </xf>
    <xf numFmtId="0" fontId="134" fillId="0" borderId="73" xfId="1782" applyFont="1" applyBorder="1" applyAlignment="1">
      <alignment horizontal="center" vertical="center" wrapText="1"/>
    </xf>
    <xf numFmtId="0" fontId="134" fillId="0" borderId="90" xfId="1782" applyFont="1" applyBorder="1" applyAlignment="1">
      <alignment horizontal="center" vertical="center" wrapText="1"/>
    </xf>
    <xf numFmtId="0" fontId="97" fillId="6" borderId="19" xfId="1782" applyFont="1" applyFill="1" applyBorder="1" applyAlignment="1">
      <alignment horizontal="center" vertical="center" wrapText="1"/>
    </xf>
    <xf numFmtId="0" fontId="97" fillId="6" borderId="88" xfId="1782" applyFont="1" applyFill="1" applyBorder="1" applyAlignment="1">
      <alignment horizontal="center" vertical="center" wrapText="1"/>
    </xf>
    <xf numFmtId="0" fontId="99" fillId="21" borderId="19" xfId="1782" applyFont="1" applyFill="1" applyBorder="1" applyAlignment="1">
      <alignment horizontal="center" vertical="center" wrapText="1"/>
    </xf>
    <xf numFmtId="0" fontId="99" fillId="21" borderId="88" xfId="1782" applyFont="1" applyFill="1" applyBorder="1" applyAlignment="1">
      <alignment horizontal="center" vertical="center" wrapText="1"/>
    </xf>
    <xf numFmtId="0" fontId="96" fillId="12" borderId="19" xfId="1782" applyFont="1" applyFill="1" applyBorder="1" applyAlignment="1">
      <alignment horizontal="center" vertical="center" wrapText="1"/>
    </xf>
    <xf numFmtId="0" fontId="96" fillId="12" borderId="88" xfId="1782" applyFont="1" applyFill="1" applyBorder="1" applyAlignment="1">
      <alignment horizontal="center" vertical="center" wrapText="1"/>
    </xf>
    <xf numFmtId="0" fontId="91" fillId="0" borderId="0" xfId="1782" applyFont="1" applyAlignment="1">
      <alignment horizontal="left" vertical="center"/>
    </xf>
    <xf numFmtId="0" fontId="86" fillId="0" borderId="0" xfId="1782" applyFont="1" applyAlignment="1" applyProtection="1">
      <alignment horizontal="right"/>
      <protection locked="0"/>
    </xf>
    <xf numFmtId="14" fontId="102" fillId="15" borderId="68" xfId="1782" applyNumberFormat="1" applyFont="1" applyFill="1" applyBorder="1" applyAlignment="1">
      <alignment horizontal="center" vertical="center"/>
    </xf>
    <xf numFmtId="14" fontId="103" fillId="15" borderId="91" xfId="1782" applyNumberFormat="1" applyFont="1" applyFill="1" applyBorder="1" applyAlignment="1">
      <alignment vertical="center"/>
    </xf>
    <xf numFmtId="0" fontId="94" fillId="0" borderId="0" xfId="1782" applyFont="1" applyAlignment="1">
      <alignment horizontal="center" vertical="center"/>
    </xf>
    <xf numFmtId="0" fontId="95" fillId="0" borderId="0" xfId="1782" applyFont="1" applyAlignment="1">
      <alignment vertical="center"/>
    </xf>
    <xf numFmtId="14" fontId="100" fillId="0" borderId="89" xfId="1782" applyNumberFormat="1" applyFont="1" applyBorder="1" applyAlignment="1">
      <alignment horizontal="center" vertical="center"/>
    </xf>
    <xf numFmtId="14" fontId="101" fillId="0" borderId="69" xfId="1782" applyNumberFormat="1" applyFont="1" applyBorder="1" applyAlignment="1">
      <alignment vertical="center"/>
    </xf>
    <xf numFmtId="0" fontId="84" fillId="0" borderId="84" xfId="1782" applyFont="1" applyBorder="1" applyAlignment="1">
      <alignment horizontal="center" textRotation="60"/>
    </xf>
    <xf numFmtId="0" fontId="84" fillId="0" borderId="85" xfId="1782" applyFont="1" applyBorder="1" applyAlignment="1">
      <alignment horizontal="center" textRotation="60"/>
    </xf>
    <xf numFmtId="0" fontId="105" fillId="21" borderId="19" xfId="1782" applyFont="1" applyFill="1" applyBorder="1" applyAlignment="1">
      <alignment horizontal="center" vertical="center" wrapText="1"/>
    </xf>
    <xf numFmtId="0" fontId="105" fillId="21" borderId="88" xfId="1782" applyFont="1" applyFill="1" applyBorder="1" applyAlignment="1">
      <alignment horizontal="center" vertical="center" wrapText="1"/>
    </xf>
    <xf numFmtId="0" fontId="111" fillId="0" borderId="73" xfId="1782" applyNumberFormat="1" applyFont="1" applyBorder="1" applyAlignment="1">
      <alignment horizontal="center" vertical="top" wrapText="1"/>
    </xf>
    <xf numFmtId="0" fontId="111" fillId="0" borderId="90" xfId="1782" applyNumberFormat="1" applyFont="1" applyBorder="1" applyAlignment="1">
      <alignment horizontal="center" vertical="top" wrapText="1"/>
    </xf>
    <xf numFmtId="0" fontId="19" fillId="0" borderId="73" xfId="1782" applyNumberFormat="1" applyFont="1" applyBorder="1" applyAlignment="1">
      <alignment horizontal="center" vertical="top" wrapText="1"/>
    </xf>
    <xf numFmtId="0" fontId="19" fillId="0" borderId="90" xfId="1782" applyNumberFormat="1" applyFont="1" applyBorder="1" applyAlignment="1">
      <alignment horizontal="center" vertical="top" wrapText="1"/>
    </xf>
    <xf numFmtId="0" fontId="112" fillId="0" borderId="73" xfId="1782" applyNumberFormat="1" applyFont="1" applyBorder="1" applyAlignment="1">
      <alignment horizontal="center" vertical="top" wrapText="1"/>
    </xf>
    <xf numFmtId="0" fontId="112" fillId="0" borderId="90" xfId="1782" applyNumberFormat="1" applyFont="1" applyBorder="1" applyAlignment="1">
      <alignment horizontal="center" vertical="top" wrapText="1"/>
    </xf>
    <xf numFmtId="0" fontId="107" fillId="12" borderId="19" xfId="1782" applyFont="1" applyFill="1" applyBorder="1" applyAlignment="1">
      <alignment horizontal="center" vertical="center" wrapText="1"/>
    </xf>
    <xf numFmtId="0" fontId="107" fillId="12" borderId="88" xfId="1782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0" fillId="15" borderId="25" xfId="0" applyNumberFormat="1" applyFont="1" applyFill="1" applyBorder="1" applyAlignment="1">
      <alignment horizontal="center" vertical="center" wrapText="1"/>
    </xf>
    <xf numFmtId="0" fontId="60" fillId="15" borderId="43" xfId="0" applyNumberFormat="1" applyFont="1" applyFill="1" applyBorder="1" applyAlignment="1">
      <alignment horizontal="center" vertical="center" wrapText="1"/>
    </xf>
    <xf numFmtId="0" fontId="60" fillId="4" borderId="25" xfId="0" applyNumberFormat="1" applyFont="1" applyFill="1" applyBorder="1" applyAlignment="1">
      <alignment horizontal="center" vertical="center" wrapText="1"/>
    </xf>
    <xf numFmtId="0" fontId="60" fillId="4" borderId="44" xfId="0" applyNumberFormat="1" applyFont="1" applyFill="1" applyBorder="1" applyAlignment="1">
      <alignment horizontal="center" vertical="center" wrapText="1"/>
    </xf>
    <xf numFmtId="14" fontId="19" fillId="4" borderId="42" xfId="0" applyNumberFormat="1" applyFont="1" applyFill="1" applyBorder="1" applyAlignment="1">
      <alignment horizontal="center" vertical="center" wrapText="1"/>
    </xf>
    <xf numFmtId="14" fontId="19" fillId="4" borderId="51" xfId="0" applyNumberFormat="1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center" vertical="center" wrapText="1"/>
    </xf>
    <xf numFmtId="0" fontId="57" fillId="4" borderId="52" xfId="0" applyFont="1" applyFill="1" applyBorder="1" applyAlignment="1">
      <alignment horizontal="center" vertical="center" wrapText="1"/>
    </xf>
    <xf numFmtId="166" fontId="58" fillId="4" borderId="3" xfId="0" applyNumberFormat="1" applyFont="1" applyFill="1" applyBorder="1" applyAlignment="1">
      <alignment horizontal="center" vertical="center" wrapText="1"/>
    </xf>
    <xf numFmtId="166" fontId="58" fillId="4" borderId="5" xfId="0" applyNumberFormat="1" applyFont="1" applyFill="1" applyBorder="1" applyAlignment="1">
      <alignment horizontal="center" vertical="center" wrapText="1"/>
    </xf>
    <xf numFmtId="0" fontId="60" fillId="4" borderId="43" xfId="0" applyNumberFormat="1" applyFont="1" applyFill="1" applyBorder="1" applyAlignment="1">
      <alignment horizontal="center" vertical="center" wrapText="1"/>
    </xf>
    <xf numFmtId="0" fontId="60" fillId="15" borderId="44" xfId="0" applyNumberFormat="1" applyFont="1" applyFill="1" applyBorder="1" applyAlignment="1">
      <alignment horizontal="center" vertical="center" wrapText="1"/>
    </xf>
    <xf numFmtId="0" fontId="60" fillId="15" borderId="25" xfId="0" applyNumberFormat="1" applyFont="1" applyFill="1" applyBorder="1" applyAlignment="1">
      <alignment horizontal="center" vertical="top" wrapText="1"/>
    </xf>
    <xf numFmtId="0" fontId="60" fillId="15" borderId="43" xfId="0" applyNumberFormat="1" applyFont="1" applyFill="1" applyBorder="1" applyAlignment="1">
      <alignment horizontal="center" vertical="top" wrapText="1"/>
    </xf>
    <xf numFmtId="0" fontId="60" fillId="15" borderId="44" xfId="0" applyNumberFormat="1" applyFont="1" applyFill="1" applyBorder="1" applyAlignment="1">
      <alignment horizontal="center" vertical="top" wrapText="1"/>
    </xf>
    <xf numFmtId="14" fontId="19" fillId="4" borderId="38" xfId="0" applyNumberFormat="1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 wrapText="1"/>
    </xf>
    <xf numFmtId="166" fontId="58" fillId="4" borderId="7" xfId="0" applyNumberFormat="1" applyFont="1" applyFill="1" applyBorder="1" applyAlignment="1">
      <alignment horizontal="center" vertical="center" wrapText="1"/>
    </xf>
    <xf numFmtId="0" fontId="53" fillId="5" borderId="27" xfId="0" applyFont="1" applyFill="1" applyBorder="1" applyAlignment="1">
      <alignment horizontal="center" vertical="center" wrapText="1"/>
    </xf>
    <xf numFmtId="0" fontId="53" fillId="5" borderId="28" xfId="0" applyFont="1" applyFill="1" applyBorder="1" applyAlignment="1">
      <alignment horizontal="center" vertical="center" wrapText="1"/>
    </xf>
    <xf numFmtId="0" fontId="53" fillId="5" borderId="29" xfId="0" applyFont="1" applyFill="1" applyBorder="1" applyAlignment="1">
      <alignment horizontal="center" vertical="center" wrapText="1"/>
    </xf>
    <xf numFmtId="0" fontId="55" fillId="12" borderId="37" xfId="0" applyFont="1" applyFill="1" applyBorder="1" applyAlignment="1">
      <alignment horizontal="center" vertical="center" wrapText="1"/>
    </xf>
    <xf numFmtId="0" fontId="55" fillId="13" borderId="3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" fillId="2" borderId="55" xfId="6" applyFill="1" applyBorder="1" applyAlignment="1">
      <alignment horizontal="left"/>
    </xf>
    <xf numFmtId="0" fontId="6" fillId="2" borderId="14" xfId="6" applyFill="1" applyBorder="1" applyAlignment="1">
      <alignment horizontal="left"/>
    </xf>
    <xf numFmtId="0" fontId="30" fillId="0" borderId="55" xfId="6" applyFont="1" applyBorder="1" applyAlignment="1">
      <alignment horizontal="left" vertical="top" wrapText="1"/>
    </xf>
    <xf numFmtId="0" fontId="30" fillId="0" borderId="13" xfId="6" applyFont="1" applyBorder="1" applyAlignment="1">
      <alignment horizontal="left" vertical="top"/>
    </xf>
    <xf numFmtId="0" fontId="30" fillId="0" borderId="14" xfId="6" applyFont="1" applyBorder="1" applyAlignment="1">
      <alignment horizontal="left" vertical="top"/>
    </xf>
    <xf numFmtId="0" fontId="6" fillId="2" borderId="64" xfId="6" applyFill="1" applyBorder="1" applyAlignment="1">
      <alignment horizontal="left"/>
    </xf>
    <xf numFmtId="0" fontId="6" fillId="2" borderId="65" xfId="6" applyFill="1" applyBorder="1" applyAlignment="1">
      <alignment horizontal="left"/>
    </xf>
    <xf numFmtId="0" fontId="30" fillId="0" borderId="64" xfId="6" applyFont="1" applyBorder="1" applyAlignment="1">
      <alignment horizontal="left" vertical="top" wrapText="1"/>
    </xf>
    <xf numFmtId="0" fontId="30" fillId="0" borderId="66" xfId="6" applyFont="1" applyBorder="1" applyAlignment="1">
      <alignment horizontal="left" vertical="top"/>
    </xf>
    <xf numFmtId="0" fontId="30" fillId="0" borderId="65" xfId="6" applyFont="1" applyBorder="1" applyAlignment="1">
      <alignment horizontal="left" vertical="top"/>
    </xf>
  </cellXfs>
  <cellStyles count="3555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2FDA058C-A245-4356-99D1-1B13D44BA9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4D67586D-0051-49D9-8832-31B2E6029F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85E149B4-E1F4-4CC6-8478-250E588DB8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84DADBDD-1A66-4B69-AB48-BC409CEF33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12CAB0E2-3D53-47B4-9EE8-C7B4639EC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9F35B1EF-5124-465A-8E8C-5EC3C515D1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EE9AB7B1-0722-416E-880C-105B1F09A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E3AF2625-8130-459F-9466-20E912513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EE748EB3-248F-4F66-8841-C932D4FC83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B8CB0819-F84B-4A5D-9563-199EF7E665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3EA169D4-4665-4673-936D-9BA442256D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C31F0082-4943-448A-82E8-8BA87BAC5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7A1B8817-334C-40D5-916D-DE3AD17C81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8B505F15-CE7F-49BF-BD1F-3B2C390C3D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9F974140-77A5-4C97-A452-6EDBFB0ED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DDC3C353-978B-4D4F-B089-53F571701D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A508F346-0F1A-4931-B976-FFF9BF47D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A780EE74-93FE-4EBE-95D4-FE467ED666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3A7A359-79AC-4DD8-A9A2-3484CCCE2B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2376C718-970D-4A30-8387-4A3AC0BB1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28EE7A92-3A38-4F6E-80B2-635F82026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1A2863CC-6B16-4861-BA72-079E6817B9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94C0FEB2-BA9F-49E4-B4A1-6936A776A4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51B804E2-043D-4CAE-B637-6AD6AD748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4C1CCFE7-84B4-422C-9194-7278D14064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FF6799F2-7CD6-42E3-9DD4-186AE09A79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4EC2F20B-C3FF-48FE-B006-3874D89231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786E41DF-C822-4941-8DD6-F34F489B8B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DF8EAE8F-A9A8-4A61-B271-7250157036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9B9A88D6-31A5-44F4-863A-1303F0177F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D3CE0615-D5B3-43B2-B989-DD63EE8789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6924E4C-E115-46F0-9D57-3DE945D18F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E4C3D1D4-B02F-4FE2-AE36-DE655ADA0A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B5BA91D8-C56E-4693-AB4F-6A3E4F872F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168C1215-A46B-45FC-BD04-212FEF1C0D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2516BFD8-079E-4858-A7E1-09F4167868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739AB2A3-4B92-4612-B570-A5BB6034C0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2C5D2BBC-2D1B-4EBB-BD8C-2917B3336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4B9ADB8D-50B3-4AB0-8DB5-CC94A04179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B00B254E-0DEF-41E2-B225-A023A5AD67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9A3E9994-A728-4732-A881-C2BF0E534C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4C4815D0-E70C-43CE-909C-B428E5EE88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477B71C6-DE5A-4BDD-8E4D-E8B53134BC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EE673787-2E1C-4324-BD84-9FD4718F07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6FCE76AB-D03E-4C06-BF11-EE576C3B65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9C9746C2-DB19-4A2C-8FF7-D7452BD45D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4D3B7F5E-3671-4B1B-9CF7-5D908CE8B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752FF548-022E-4EA2-97BD-0C7179C65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5425E8C7-562C-459A-84E3-D4FA72942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3CBB11F3-08EC-4AEF-BE68-E4F04FE133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2AFE0DCC-DDF3-44E9-8410-464049319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4978AEF8-A2CB-4686-9543-512EB39FC7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8FBF05F4-3C40-4987-BF70-FB35E4AC6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A5282893-D4EB-4323-8012-60A2482048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C48F9D4F-BD7A-4BEE-8BF6-A4CBE3E965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177EE474-9733-4C24-8DC2-53693734C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F6C5EA0E-7AC5-41AE-AE1E-E95575A7E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C8747268-317E-4670-9BF0-4D0D74F0D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220537F8-F28F-43E9-85CF-4F56EA131E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C7F56741-9332-4593-AE04-82F885F24C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DAD69DD2-1EB9-455E-8065-27F786AA1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9485EC12-5A0F-4DA3-97A3-A73C7B4991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3779999A-6508-44AB-A5DA-18A3618AA3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EA27B21F-ED4C-4899-8BA1-6C1F2FB9D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6924F1AF-C494-419E-8DA9-9267E957D7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6D16CC7D-ED62-4743-9041-FE346E0F5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5318AAC9-419B-45B1-A860-9333DAD5E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70DEF64F-59E5-4FF8-B006-D0EF5ABA0D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E9231ECF-3BC4-4C90-B4F5-32650B9F61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FEEA41B0-FE9B-41D8-A1DF-7925EC325D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F3069E73-BDC6-480F-8076-7AC7161B82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CED95C80-22A9-405F-9ED5-FA59AB55B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B3DF2D2E-F317-403D-8948-51A9BCD34F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D559D673-83FF-4A8D-BBFA-6FE5A8AF4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B044C70B-C0E8-4F23-849E-873A85C69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F1C45C7C-800A-4C8F-AA9B-C60CF5919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B3BF92B2-F8CD-4E82-B71E-53F08945C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97A96609-CBF3-4588-A2F8-5F1CCA36E1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6B9EA1C8-74A1-4C36-9F21-E131CACA8C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EF8518D-2E26-4C5B-A30B-7DB3ADC6D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A75D4D51-A162-4319-B057-3884A68150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88AC8BFF-87E7-4778-AA90-2EC9D16423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E8CD4005-3998-43BE-B47E-2A3ED34D69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E98DFAB1-1944-4F2C-838D-2633586FAB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A19EA0E-CD44-4DF3-9D9B-A7E83AD1AA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86BAFB09-2407-4E4B-A830-03195E3BF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1B2D3435-F966-4F23-B578-139213D5A0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3341194B-F215-41D3-B8C8-B56783DDB8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61840983-9A9D-4E43-9E6D-F3DB56E4AB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406FB135-08A5-4726-B153-072CA5B5D5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D0EC047D-0645-49ED-9DE5-330906A829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688A96B5-E91C-4418-9CE6-0EBA839B10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4BD5EB2B-FE29-4DEF-B155-0BD113D02F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C6CE05CC-5DB1-409C-9A25-F8E84FD16D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F79E0FD4-CCE0-4964-8E36-ACB745F6A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FD0FE251-0CD0-45EA-95E6-8EA428E4C2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CD7D6761-5CD5-4729-8307-4DDFFA0C6D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DDE15233-82F5-423F-AC0D-2C3FD01717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CCDB8AA6-4FF3-4535-8BD3-15A6E6BA30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A2DD9A51-4B39-46B1-A0B8-13252EBD9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A6A35932-EF17-4986-9F5A-903A2999FF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38ED749C-CD55-426B-92EC-251D421AB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447A12F7-7CE6-4E2A-805A-48F047FD6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5A07C892-13C0-42BB-8341-AD4F13C013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6224DE8B-9265-4A2B-8819-A1F174EEC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65FF35E9-192A-4471-8302-F283C45CE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1C65C500-EBEF-4A92-B47C-17F112A705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4204A65D-6943-4A9A-9275-B564E9FB1B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D7A25EC4-B2FC-41E6-B170-06B474E27E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F8C94AAF-F2D9-4A11-8148-C9AD46A1F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BBD08640-7631-42B0-9565-1A643F10D7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5BD65843-B7C4-42CF-8540-F6F921953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ADD8FA92-3E39-4EEE-B4AF-3BAE3A6A99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36B401E1-5838-4F26-81E1-1A9A39C889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3671D41B-138C-4B61-B3BD-2F3C95288F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280C09A6-D976-42CB-84CE-5AF1109AE1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A3FD0AC1-95AF-4F23-A74B-9C9A7E224E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D55BE7E5-FEC6-42A8-B4BD-23FB04748A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D5F5704-8256-4ABB-88BF-0B6D1618AD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2CA60F3A-9047-4FBF-80A6-0ACEEA82E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B4E63D58-34B5-4F4A-806E-39BDB020C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9A16C646-6AE1-4AB3-9199-F45B19B98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62E41967-41FE-4A02-A1BC-6DE27E496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1190F668-DE83-46F5-93B6-A990614FA0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4B69CD4F-C844-4485-9D12-9EA687D5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C8E734A8-75DE-4A0F-924F-A53DB9061D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9039DF42-CFE9-4C05-8612-7C6BF68FD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65BD81BA-2EA2-450B-9B3B-02312FB63D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3556D85D-BA43-474B-8DCA-A4CFCE2334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471C677B-50DD-48DA-A1B2-198CCC0F1F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B3D01B9C-04C0-42AB-B117-D459965AEC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2858F5CC-83B9-4C91-BC9E-65450A34A2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84C123D3-0930-4FBF-8BBD-137F00976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4B29DE97-BE42-40C4-AC8C-3FF5F6132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61F8C1CD-3773-4D72-B686-81EEEEB173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AE6D686C-80C1-49B7-B22D-224BE5CA35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913233F-C0E2-4FD6-A115-A6473139EA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B7F01860-CFD8-4BCE-A022-06B2AC5B6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18A425DD-93B8-4C91-A986-41C849AEFA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80AAE41B-E188-42C4-A9DA-86429D690B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21F7D1C4-666F-4886-BBE3-10F4144F00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C3D58BCA-01A4-4A95-BD76-A1C361AC4A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AED3C47D-70D3-4367-9E97-E6B59D924F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96416FE-FE23-4FF2-8A4D-D683196636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929B2A35-E33A-42AB-A580-B142632055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215B3F29-351C-4A84-9BEE-AD1ECDF18A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D5FE10BD-9E31-440A-A3FB-3C343377D5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97CF1B9C-7D7D-4605-8F64-DD96A5DDFA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839D5A8B-2CF6-4443-B7F0-C220C383BA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1431A7A5-5F9A-4779-BBDE-0FEFE0BEAB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C86B3D7E-5821-4B38-AB5B-EAA7FDA7CA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57F9B0CF-E409-4063-AE77-FA42937658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968CA6EA-C6A8-4649-94D5-0F08C3718C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71B56C76-E770-4CE9-9B76-09D20885AB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78696D60-2CF6-44E9-995A-8DF2928841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F7C9435B-3EAD-4988-BC2D-7EEADA93C8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F857FD14-E30F-4CBD-8EE4-AAC9437BF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3C48C0EE-5160-40B3-B848-F967D4106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6DCB2C57-A0C2-417C-96B0-E1D2973F6D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107E2033-7DB0-47D1-9E25-007315F589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30E08418-8D7D-4438-97A6-2D31C01262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7BEB023A-612B-4C2E-9534-706F07E261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A2AD63CA-26E1-4339-AC5D-B87115D4AB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E2EFD2BF-867D-4E15-97BD-CD2B66351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8C6824B-23CE-4593-B9A4-227ACDE76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27519E42-828E-496D-9906-F32E196CBB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11452513-4FB1-4E2F-A8BB-6792994F3F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F97660CB-D894-4348-89E5-72D2B2EDE6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6E00DF-95B3-4AF5-8AB4-6D476CB215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D7EAEFEA-1416-45DB-A9FA-A2FA1FB971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F088AC1-6B04-42F5-9B75-CE39FFB284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8573D49D-35D8-4880-B460-078D794672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A1F0A258-CBC3-4D9B-8DBB-7D16FBADA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3DF6179D-AE1A-43B1-87B1-1915BE6F0E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838F375F-AC86-457F-A126-11A1D8DD4A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359A5158-D07F-46C5-87AD-0A9170327D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571FB4EC-3E2C-48FE-9C58-DC014B3D46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450A6F55-A2A6-4006-AFC8-D76FB240D6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C713398-158E-43D1-9342-E99A496956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59064310-7727-4794-93B1-8B7E08F53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E5042E92-BF3B-45CF-92D8-E69B4D82CA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EE2E77A-9F29-43AD-8DDB-63E026088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14FEFBDD-C42B-4309-990D-25DC6E405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DF4D8D73-1C68-48C5-BE6F-FBE71FEA8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CBBCC64A-B29E-4131-9E94-C541DAECA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71FB9533-30D1-4673-B469-7405923464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3D7759D2-3C4A-4C3B-A48A-44A410D42C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56EDF331-59E4-4D56-92F6-3D29646E6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D76DD68B-AEAE-42EA-A27F-09DE576D6C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C5BC68D6-4BAD-4F5F-90CC-471D170C9A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77E3791-089E-4211-A4D0-BC816A570C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E1868B0D-8962-4A8E-B812-97DE6F3031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10668F76-EEF2-4F88-9210-3FDE09C309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63E4E45C-B557-46E3-9F48-732756B0E7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94347E4A-5CF3-49D0-BBB0-92244AE7D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55B55C1A-BE5F-4B3C-AC00-6E716440BA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B2393288-BBA9-43F5-B2F0-79862FDFE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58D26794-DE5C-4B77-A98D-505BDAE063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CEC0305-0E34-4CF9-A5BF-EF443F9BF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5333A34D-1A30-403F-80F6-6F2C8137C3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55584524-F228-4457-8FEE-E224B34E3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4CF48076-ADC7-425A-869D-B0C3EA440A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C7682F8F-9691-46BF-8322-B7F748BA5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3F363D11-F1AA-441A-B7F4-9D7FC8AB63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E08855B5-407F-4FC0-BA17-7462563702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CD041FE5-56D1-4920-AFA5-D29F614C3A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9565E1D0-2310-428C-B3E6-3794A911C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5FD766C2-17F2-468F-99E4-6DF45FFCF2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2727C9AA-9D76-49DD-875E-570251EB92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7E97B077-D00D-4130-8CC1-A9D578400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251CD1CA-9688-4560-9C90-711F6FE033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36E21D59-213F-4A5E-A846-F9801253E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60DAEAE8-4B53-46AA-854F-479EC0D428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753EC33-21A1-4A62-B5D6-A9838CEC97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334D595D-9CCC-47F6-8900-A1C00F3746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1C577378-BBFD-47E6-AE14-F97B6BA6B4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BC9C1C4-E0B3-45AB-964C-42E34CC8D6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E87BEEBF-0FA5-4AA9-936F-3D975DA205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7B51218A-4F04-4D8B-BC34-B6CFB3079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3753F0BA-436B-4FDA-8445-31A46811D1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41E5C437-01DC-432A-A4A5-BE46CD076A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70F4973-C220-43BC-AC35-FAA343CB95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C55B2E05-C549-491C-B5B9-9FFBC63106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3AD3BA7F-A5A5-46AC-BAE9-B2B120D8C8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7A347978-5FDA-49B1-864D-EC0BBBF829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660D0F8D-819C-4ACB-BF00-7883B039AB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B014BBE2-E8A0-415A-A399-B0B85C180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49BB3960-8CC0-4DE6-9E34-5FEFD43F84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2998F137-947B-4FBC-B605-AEC89BE59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7DE5874C-ACBC-4C8F-B4F5-DF39023400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BD702ABF-2297-4BD3-BE76-9C9236F5A3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B76381C9-6CAF-4E38-8E51-C3988D8BB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16A129FD-2112-430D-820E-2235BC1F3A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A798D18B-0CA6-4786-A5FD-9441C24367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8826D0BA-3AB5-4835-9F1C-EF0D7A53E7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84CC78A6-DB91-4316-A8E6-C3101F17A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CA52AC8E-B260-44C7-946A-E234E5BA7C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B592B35F-CAD1-4EC2-BCA3-8DBE5BF167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A529F694-DBDF-4939-BC62-910E82505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C914F55-2DFC-48A3-AEC3-05957E281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709177E7-D803-475A-81B1-EE6B6F23CD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A8923CE8-364C-4C45-A28B-3353E1AB42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1EF22179-682F-4C4A-A00C-2E09846FD5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F5D58D1B-8D07-411C-A8C2-1CC5767DE5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FE0C244E-4269-49DD-9126-A60C901CE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69041246-61D7-44D3-B7A2-9F33C76F2B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BA7F3FC4-92FB-4AC1-B648-6D92BFC49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6033ED7F-DC9B-476D-9B02-6D43971CA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A6414EA2-7F86-4F60-B862-D50B7E16C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9591B8AC-C4D8-44F7-A57E-7A562A78C6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C61FF049-DB9F-48E9-9B68-4811C31E02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E8F2F749-D851-40CB-9C00-945AB62E1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82B3E1BC-FC92-40C6-A43D-4453B1A11D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EA626449-A8AC-450A-88AB-34B9FCC32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49D5A518-D3E0-44AC-BE05-3A793F4316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2C2E49ED-FFBB-4798-8AF3-431D83C48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47EBE67A-7EFF-4CC2-A88A-5CF68A5600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86004D6C-F086-438B-8F31-6588A03C0F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62B48470-4F77-4694-B09C-E6029D8139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3C832BCC-6DBC-4E7B-A43F-6088ED093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54ECC1D4-EDA7-410D-BFC0-D7C1175CA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3926C6D8-075D-4345-8768-C7F7160132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5BFA0511-158B-44E9-BC4B-A39E48FDB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58DC2097-224D-4FE9-9DB7-E7AC10020D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80EC69F5-CA53-4869-AED9-CDB74112C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B1425C0E-DDE5-4D9D-B652-0C792C15BD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5CCFE6FA-F540-4EBC-B31D-494E424598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B7AE4A6A-A8C2-4239-A801-1A2134E136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2AD5B052-6FCC-4EA2-93F4-DA798EEFD4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EB4C9E8-7080-4F10-A98E-16D245893C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81D59CBE-9D30-425D-8B51-6B4068861C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CCE14490-6E71-4D44-8102-F6B1996F91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A4F2EAA0-2AC0-4D6A-AC17-C961E63F0B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F4D3E408-B75E-462E-875F-906612AEDA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C97C0939-5738-40E2-80E0-610EED90F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1780E942-B4CA-4212-B909-59870A8C68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9D4175BC-7B99-4298-99A3-4292194603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51AFBEE1-7939-43A3-8932-3019D9CFF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BEB499AF-0E81-4CB8-BAD2-8FDB81870E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E10B5A8F-DEFC-4E84-A2D2-96931CDF8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D095BAC4-FBFE-4237-A746-61917072F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D6FB277E-DA0B-40D2-9E11-ECC722948C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93847F68-D30A-45A3-A560-DBCA40727D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3D4ED29-8F9B-4995-A955-7A1714D981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18BB4F06-7232-4051-9475-A47DA288C9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D04379B0-93C4-4B77-9554-D4323580B4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F39A2AD0-4DAE-4E60-B182-835FCE4BD2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A0394D12-C79A-4EA8-B219-2355027EF6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8EF137FA-8DD1-4A9A-A78B-10AA9A834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568C804C-0301-49A8-A335-7DF674F331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DF49ECEB-25CD-4C1C-8D2B-A07F166916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89CE867A-9BB6-472A-BC64-B699EBCC51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867EDBA5-C4A4-423D-9126-6230E05F15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F0D914A1-C3FC-435E-B339-F6E5FFDAA1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30E75436-6084-4A4B-8C99-FA7DD75AEC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50225196-7FC2-4217-AF2D-6FAF24CDB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158FBA2B-A2CB-4FF9-8D12-99D381EAB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B81413E2-197A-4645-B9F1-354BF4953B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D71F4C60-BCAF-4AA8-AD44-D769BADB45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AB04AB2-7095-476E-AC95-FDBB8B41D8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EA2D5C91-2279-4099-8CCC-0F024432C9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A6E0D436-6D7B-4A0E-8FEC-89954C69E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DFE6A1BC-FFBF-47C2-9FAC-0AF372C4AB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E70CF859-3CB5-48FA-8B66-1FCDCA4C40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B54956D3-DE1A-42C1-97E7-2F85E3BEB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5C094030-2CF5-4FFC-BF8C-741E70118C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916AEC50-C8FF-46C6-BEF4-922127CF7F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DF98DAD-4769-46F9-9E91-B678DF5037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DDB45A87-9178-44AD-ACD4-1C74647BBB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87D57A26-3B54-4235-BD62-864BF71ED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538BF039-AC23-411C-9801-1D3598A763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ABCB30CF-8C55-466B-839D-DE31456429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AB826019-F0F1-4655-B266-A6C2E2ADB3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D4F24B35-D7C2-4B9F-A6E5-F01E68CDD6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548BC1E8-E8F9-4023-AA54-DC993394F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7AB815FA-A567-4F25-9A1A-B525F0472E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C0A61B01-A3D6-49A3-8C1B-4D528CB082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44FFAF2D-2E07-49EA-8A0B-3B57C72D6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BE22FDE9-2610-466F-B3F9-659435D66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CEE5EE4E-995C-4EF6-9AC3-A4361D0133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52472E1-970F-4FD3-AC4D-88D63E5BA4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485191BB-E691-4E2C-BDFD-C4F64E17C4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99B58BFC-1E98-4F3A-9B2D-C160009E37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CA191045-2A39-43AC-9611-93133C361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73AD9476-84D5-4BDB-A27A-94456B53E1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94D7073C-2D2A-470C-8594-EEDA975D6C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D575F39C-71E3-433F-8B6D-E457C8E06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AE9C8941-0D57-4D6F-8CE2-6DA12B1F5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42CD7AEA-390C-4676-A374-DE0A60B3F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D75B519-0CD0-4A18-B302-CE5B8A77C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5ACF90D5-58F6-4F2C-B30E-37F3AD1A9D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A36DD330-A2A1-41DC-9CA4-3A2ACCE1B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A1BA0906-0EA4-4B98-A73D-854C05E191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89E59D08-D0BD-47B2-8C9A-0E199C62BE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381091C0-BE51-4DE7-B5E3-DF318D3A67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28CC1B5C-37F6-4062-A8C3-036832B1A0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E11732B-6BA7-47C8-B16F-78979FB3FE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55D8512D-55E5-473F-9296-8F6D43F19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E681D938-1213-4101-BA08-CA09E86E88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1709B901-B28A-4D6F-BE70-591F286F7A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1D359FFE-94B2-4547-B814-3CB587330C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77FB8EAF-C3F6-43C0-8323-2316E8469D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67B5706F-815B-4862-820F-4E683FEEC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A1D2441-4B51-440B-A2D1-63BCA931A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488A41E7-737E-4AEE-85C2-FF77E66F6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69EDBF6E-C9DE-4AD5-8452-F262CAE7F5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280DCE33-00E0-4CF5-98A4-45F0377819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CAD07A28-5DD4-4899-AA2D-441021C30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DD6A43D9-47D2-46F9-925F-5FDFA9F94A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C8086865-A915-4958-8C90-8E2426D58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D62B3441-FEE5-421F-B7A5-6899F8ED87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DC4D3610-C86E-4BC3-B461-33B12B22E0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5E8D61FE-18DF-4AC1-85BF-6E139A14F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940F23F-3B60-49DC-A1D3-CC6E32E9B9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37890819-BAC8-4C65-90C2-7B2B69034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8D9E3CD2-4B47-42B6-81CC-031CEBE62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BE6F856B-AEEF-4738-83E0-497D11CC5A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56F494C6-58DB-41F8-8C30-AF9F5DA952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10C6D680-C955-4C3B-A78A-F788A85F8A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CCFB125B-B99A-4940-BE60-C7FA788BB7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C3980726-8ABE-41A5-8D19-1A3DDFA80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2C8006F9-D991-4E71-92A9-814505AFF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8833FA97-7B3F-4252-81BD-0FBD36F774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DCAD61A6-3F7B-48A7-8C45-84C42851E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608AB03C-3ABD-441B-931E-F451EE7FF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6497F7C4-3633-4741-9717-F8A41D6C0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5179C486-9ED2-4BC4-856E-8564D77908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7EB65233-C4F0-446C-B335-B614B9F75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79FF4277-D5A4-4957-ADD5-6264BC2FD6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547E790-E6AC-4008-AE84-E106494D5B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7D898E66-C0FE-40F3-B725-FDD3CBF66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845D22D1-0A64-48E0-92E0-EC27106A41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B3C727E7-6B10-42EB-B61D-6E93E13D3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C423E80C-7E0E-4DD8-B689-0A1BB1C68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6CFA656F-9B07-4CB9-846C-F8B9CD92F1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24773DE9-0241-402B-8458-0278F401EE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D7CC25E9-D400-4283-9038-96C8A5889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5A32383C-94E5-4640-AB12-163DC8870A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5E320D9B-37C8-431E-AE3D-33C2C398B2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7C871DE9-AA25-4FF4-97C0-BB48EC1E25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EF800C89-1CF8-43FB-9ED0-405F25E382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DEFFCD3C-5579-4D80-9899-061F1247C1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C9F97C47-52E7-4716-BF10-266FEE83EB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BB5E489B-6569-45A8-B564-CA7D329AB2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557A03-9032-463D-9014-0FB5BBE256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BF95F750-BD66-4D51-B052-3249C009C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55E86CF2-BC0A-415E-904E-E3723E5A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41854D79-67CE-463C-8C25-99A6612675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88483ED3-1B1A-4CEA-BC2E-B28F0DB70B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287D43F4-2436-4946-B3DB-D1E5BE67E0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EDCD7A91-7D28-4EF6-A13B-E3ED08F909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EC86E373-5C38-4DC0-875A-6F07A8E2D8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F6C9FDDC-D35F-43C7-AB8A-79B776D5B3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D1C9C211-62BD-43CB-AABE-0065667199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2409278-FFA0-4696-9472-FA33157684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C165E74E-ADEF-4494-B9BE-2832C60C3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8F8AFBFF-F935-4639-A048-BCAD479BB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59D68FF0-4CA8-46D4-B63F-1154AB9F83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4247D14E-7EBD-4CDA-84EA-6D7150FEDC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F9B7C93A-448E-4555-93BA-260122B2F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96E5FAC6-714E-4CF0-931D-C53717EA0B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1389C5-2239-4FD9-BF22-37C3AB7FDA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ECDBCB2-D563-408E-B682-149B90AB5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20E4B064-94F8-46D3-897F-8AB98AF217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9CFFE31D-3A73-4613-B011-CA9F208701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7FC0347B-6AEA-45A2-BB73-5E2C8E253D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50193126-423B-42E7-85D6-6DF60D2600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1FC5284-8070-4EB8-9750-D9A56B196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738BE319-32E2-4CC5-B41B-5563AAEA65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9F9F7F5E-A110-45C5-8CBF-C800A1EED0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EDFA5F58-D56F-49F6-85E4-F24DDE1E50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EBC5E96B-F58A-4E79-BE5F-798E4F8F65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58F32A90-00CA-41A5-8206-4E5C16C1E7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B181AAFE-A274-4D4C-BCAD-830B110EC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E27255D5-00CA-461C-BEBC-9DC1759E47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8679910B-3752-4C8D-98B8-B7C21CF384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4936790F-2152-46B1-BA97-826FEDB587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8E737214-068D-4FC9-B666-4DDA3C6493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33528671-5A16-4FD5-99D2-B7E0564A67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AEEED43D-D440-4CCE-BDA5-607D82D106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102BD6BB-519F-49A7-8981-F36288AA03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91B3825C-CA2E-44A0-BDB3-A08D0D6AD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21DCFBFE-9D0D-47AB-ACBF-DF7CA1C2A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77413126-4161-47BE-9331-2D26F20101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D58536F-B276-4975-95A5-7D1091038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28C0D985-1368-4785-B010-3517071C6D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221A837-874B-41B8-87C8-3BEB3C0F7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BC32DF73-8379-4B81-9DD1-A68AD7EFB5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711724AE-FAA6-460C-8722-0B5AB0C674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A8104464-EF9A-4A21-8F27-4249CF7161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689B453-7A6C-4C18-B0E6-B4D068B01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2C6849EB-B1C5-402E-9F6F-76EFD3C423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164211C7-6DFD-4BA7-9806-4F3FDF081C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B675FEF2-D2BD-4B96-9D32-2E1849C328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D9E44BE3-C9B9-413F-98EB-A0C46D4D6A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22D0E0DC-2DFB-4D81-B730-EC978CC88D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8270B1FB-9050-4659-9962-9A83A3EC1F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D1BD943A-CBD1-4B21-85C7-5EC3189EA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3F4A7C5D-3B70-4D1E-9102-2C607D6EF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7B5037B4-FF6C-44CD-8A1E-535B8CD97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8A6046DF-367A-47AD-8553-568BE4D23A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C838AD52-1B57-4BF0-A633-981B2B6454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F23D1993-7989-421F-93A6-2928597898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5BE9A996-08C5-43B8-94CA-4B39F63EC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6734AA4F-4D38-4E36-A0CE-825E95C8E2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9324DB2E-9A06-4D9B-86E0-D34573086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BF3212D5-7B0A-4A78-BCEE-BA8E91CD29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DF8FBA0-9B49-4E70-9AF8-E175955DA4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7E94BA67-DC70-4ABA-9BE3-FC92BE0B3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773F118D-C2AC-4291-9291-677E34ABD8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443AB780-8E06-4D47-B03D-56244A3A98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11178838-9807-4EC0-9B3A-59673EE4DB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FB901168-27F2-4D1D-8A50-73570A1569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1012F96C-38A3-408B-8FCB-E11AC0DA2E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FC4E3289-AA31-446C-9324-011FF454C8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FC36FCCC-3A66-4CA5-A37B-6053562EEA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19040338-108B-4EC2-889C-844D0B6283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A23DBFB5-AA2E-4DBC-9861-590AD8240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95F6772C-3C24-4F14-B4F7-29D3DBB2A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A2032CCF-71C0-44AB-AC98-4BE91C9F8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DC17338B-882E-43DE-8DD4-380837B2D2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2A3F9FC-CF64-4AED-A90D-5FB4D10C35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B003D768-5285-4B53-8FA2-5C323CB4F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57C7D7C4-2385-4A8E-83EA-6522E47606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D640EFDE-7A26-47BD-B9FE-59ED2711CD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715108E9-1E95-4CA4-9F67-33E8ADF1FB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9447D9F3-314C-4D04-B85E-B42565CD99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AFA9AEE4-D992-4706-97E2-536424051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BAB09DE-2FCB-4A22-8FCB-CCE97098C7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9819FE53-E34B-4E71-A46D-2260F59CB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1E175F4A-73FB-46F2-95A2-B39EBB83AF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F13C199-AEB2-45CF-A315-17AD1A5FFC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C4D0491B-09DC-4FCD-804C-6814F46F93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A852418C-BA90-4B8B-8A25-9ACD2442E8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77EC81E4-0878-47EB-8DA6-62204B16D7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A3D214C3-7336-4CFD-83F2-89BDA8E319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F61DBF09-0FE2-41DA-ACF1-E621D71BCF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23665CA3-9F19-4581-B65A-D62F71B884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DD45F449-BE52-43A8-A32D-EE49BA2254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C8816AF8-1C0A-4091-AC3C-789DB7C126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DA3177F4-E0BF-4674-90AB-7B02CD6B29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2715FF6E-0AEB-4567-99AD-A24EFAAB42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EC5756A3-2B64-45BF-B6E2-0DD38A06A7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36BCD9E6-DC87-4758-BF5D-A73E07B7B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CD58BC5-FF48-4C82-BFFB-D449BD9BB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47CB4C17-B413-4650-A09C-AF3603CA2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4F1258C6-CFAE-4D31-AC75-DDD1B75E47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6B48D86-1777-4206-B86E-A0C92098CC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FB710E52-B9BA-44D3-A09D-786606AA4A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D685922A-F30E-4CEB-AE3A-FC65BD68EC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F262FE94-BA29-4CE3-8447-92C5890476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1254AF1F-B718-43B3-8D8C-E120575FB3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72EEF489-2876-4F2B-B9F1-679A2AA9D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B4886628-9E78-4DB2-B1A7-F8A0E526B5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2ECDD46D-581E-4731-BBE2-CA1EF09B02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F0EBAB72-F5BE-457A-830C-6851172864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3CFEAA26-FA86-4787-ACA9-722DCB906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3FA412F0-B07B-40CB-9609-875C7203BC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B8C23BF0-E497-4A69-A17B-7C5AD28E7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D8B6F707-ADD1-47AB-9858-325B9FBA0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AF5D3E60-0A0D-480B-9E64-2D6D5177FC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504BA1B7-0E8E-4CBF-9A74-3AF851A1B1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64999FD1-060C-443E-805A-24019260D8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AF61A23-17C9-4B6B-A903-0414C711E2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ECE93A7F-C06B-422E-9F71-9EAC8DDF2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EEA1971C-6BFD-4DDE-8F2C-C0603FEEF1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8940A0B6-C5B8-4DF3-BF78-F2CFC268B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187F4B56-E6E6-4BA4-A67C-7F4FBA02C4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A58A4A8C-4A8D-4593-B0B1-90ADAE43DC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3138033B-7808-4C24-B5C6-41D2B7FDB8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266E96B1-1FE2-464D-BAD6-15EEB04B41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2086FD9-FEF3-4AE5-BD95-4D258BBEE5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9FE0AFC9-FC52-492C-AE2E-7C74EA1EF9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6897F9E2-9C79-4D96-AAC3-EE754A09DB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3DECEDBF-5F78-487F-B5D4-9D884841B1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99562B44-2434-4E8E-8FBC-63702025FD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4D328E77-D409-4B05-93A2-AB071822F4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1EDB355C-CCDF-43C5-9753-7809E19781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BE46A00A-4970-4107-B36B-2EB6008F3F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7BFB8114-A178-49F3-B08D-BCC75DF4A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E51CD4DA-54BF-40F8-8D0C-15193C3374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71895BB3-F109-4D1B-AA0A-F387B9FCD5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17EB21D6-D450-40C2-8B69-3DF462D49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D724E4B4-0D0A-4927-8DA4-0FF14615FA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502CB913-8E2C-4875-93DF-56FFC13431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FF68F09A-4B3F-4172-8F10-DB169AAE0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95D4C569-EDF5-4037-BB4B-DE28557B54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34853097-7ED9-47E9-88B1-AD8B052AE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D5EC86D1-B7DA-4ACE-8B93-B54212723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B4F8D916-EFDC-4E41-9375-688AD27466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209F0CE4-868A-4949-9D73-F7625FCEDE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3E4473D1-DACA-40D5-838E-1546B99E25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1C95ADF5-5493-4970-B2C3-F73AEDBD8E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6FA377BC-19CD-4477-A366-9935A21939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3400B71E-4F63-4BDE-9549-99EF3BC5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FAB3ED22-F038-4A1A-8221-BF4BA673E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5AEC6F6B-E015-4136-AE53-5958BEDDF0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3C326C54-AEE3-47F2-B0AE-05DD9F5760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DA98CB05-614C-419C-916F-0AAE22849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AC69CBC-1F64-40C2-9E52-142F17D5E1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3646ABF6-96B6-47D6-93E2-84C04CB62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B8BD6BF0-E76A-41CF-B180-AC171F33D6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9881D8C1-20BB-4CDB-B584-C8FF75FCD3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7CC029F-A03D-4A23-ABCF-5054313C40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66AD8656-AD5A-49A1-BC9E-86B296D776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973262D-E8C5-4E97-8EC5-6EB5ADB533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2B593F69-AB53-4760-8548-AE8FF21B2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CA7EC883-BDC9-49D2-8720-8FDCB17F7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A4E7A8FE-F1D8-4408-AED7-7A8A476B25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A3C340E6-0CAE-4FEB-9582-AA866F86B3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2F9CFDF8-8876-4D15-9559-F78C787AF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FD336FD4-4643-4669-BB70-B14960A109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C7A2648A-84A6-44DC-BECE-D10E0C5207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D631B614-543A-42B8-A1EC-69BCC1159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D3DC3C4E-D48A-41A9-B4F1-B5BB7F866D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5CAEA5BF-7509-4A90-BF70-5BC3FA8C7B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89C67A31-5409-4F1F-8EB2-A0C306B6B5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7DBA3C8-4B5C-4805-869D-109EEE1DC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ABC324BE-FABC-4D03-B27F-2DCF69C07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C0EBF497-763A-4992-BBED-1620977C7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919EFF79-9509-489B-A88C-B769B64A7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407AA36A-048B-4525-8CF9-922BDC8506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51475FF3-53DF-414A-ACC7-4DDF958474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D80F3B34-8833-46E8-931B-FED7FBB5D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FEAC85CF-74EA-4DB6-A97B-D2B50ABCC0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86AB77AF-F504-4448-AA36-9257F3747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ABC15AAB-BFC8-4347-80F3-660DB472FB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5697EBF-D231-457C-AC9F-27F4E09750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A61EA2D5-B3E1-4214-AB27-93F80DA72E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61C9B83C-81EF-478C-A91B-63E0EAA74C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5D29DE9B-ECC3-4F69-BA8F-F2D740C3C0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596C8F15-18A4-4BEC-9907-C9AB2E3B4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68769A1B-20AA-4651-9866-3A3AEA4C90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98A8A7C3-BFB0-4731-9D65-20A8879EA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902D02DE-B432-433D-ADD6-5C44FE9227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FFA08D2D-B425-4BA7-85B5-68CFD3A06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47F4E0E-0EDC-4880-A588-6A623D760F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BF1C78F8-E3F4-4910-BAD9-4733C7788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877D7C51-6E15-41DE-99A7-3B62C86A8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5397D494-6ACD-4706-AC94-A4586CBBA0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AAA1A523-1DA9-48BE-8B2C-9556E0C4F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5177BC2F-6703-456C-9C57-46D187BB5B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58EC826E-C071-4AE3-BA28-AF2D69B8F1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DF2F1553-640E-4531-967D-5251F36EAE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D0835EC5-2A90-418A-885A-F044F81FCE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89321D95-2126-4CB1-B14B-0CA9A5C21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BF711893-0259-4EE5-B267-E937889A4F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2CAD6066-BD89-4B62-BE9C-15C78947B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8B3606DA-FFDA-4C2C-B96C-FDB7760A9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B928A263-B60E-4FB7-9F22-631589D17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71812472-7CCD-4CAF-8FDE-82F023F982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EAF9522D-4B7C-4266-927E-669B36720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B1AAC90E-657B-4667-955E-CB1FC3FC4A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65A2C5B7-37DA-4985-9281-9BEC0B1AF8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55D31D0F-8DBD-4A85-A63C-6480894C8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2B527BE7-BBDF-4A3C-A14C-A5AFF6224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5F2502FC-96B1-4208-BC40-0FBE472D0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AEC6CD6A-6FC9-467B-A3CA-D4A005AC7A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C8616DEA-14A2-48D1-86B6-B00F4C0BD0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F1322DE1-253C-4A4B-AAE3-67906B75D0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F976CC2C-D80D-41C3-A839-771C6ACCF4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5EFEB87A-7AE9-4500-AD95-BF333A2654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B9DC5E26-354D-4BAB-905A-F0F1419FE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65417B8B-7F7D-4515-95AC-4B86204B5A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E126A3B4-5F57-44D0-B25B-D2B811BA04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D2A700A7-4B13-4B49-AB66-1D7BD23C32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C4CF8A0E-6E6C-4B59-8627-B819E91D64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30AFA771-84BF-4C65-B241-200D6BED34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41DC84AD-4DC1-4595-B182-E43B0F054C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E4C2F2D4-4445-4E4E-9F80-C55780E0D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15873ECA-EEA7-420F-AE6D-F8EF4B621C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A974DE3-DB65-431B-8910-E02F12455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7E042A5F-5268-4CC0-A493-069AB920C6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B3E7D00-F7BA-47E1-8ECB-219A9FA3E5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39684A47-D25A-465B-A76E-920C6B1103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41C91A1E-F596-4162-A13C-3FD67AFE65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C3AB6AB8-C312-47E3-B0F0-53A2C08FDA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4BE874A4-7D43-4741-BE39-D75F86A470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67E1813B-2C07-4017-82AA-15391E59F1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994CBC3B-9033-49EF-98F8-EEBCA38E6B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D5B2C5D5-7E0A-4DF1-AF72-19AD81DEEA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4EFB7933-181E-44B8-AEC1-A7DFA36A4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7788C23B-5DA2-43B0-8686-4C5D8ED97C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6370F225-6EB9-4D75-8BDA-59001F717B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D50E55B2-F989-4887-A943-0E84C7CFC4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1C4DC6BC-A061-42B0-B4CB-237A72EC1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94FBA2C8-408F-4A19-9ED2-0CBEAD51BB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F9D562CE-E50F-431D-BE6D-31AA80D18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F301D1A7-C80C-442D-87FF-44E4695A6F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6552AB1-E1CE-4B41-B77D-FD024B229F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C36A4B74-F351-43AC-A974-FAAA9DA5E5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B8697B8A-1552-4681-B029-CFA8D1C03C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979E46E3-51C7-436E-9FAA-5B332AE9D3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DB50ED62-6C9A-4B3D-8FDA-374DB1B7B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3912CCEA-29A7-485E-B6DB-A0378F1F2F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1FBA157A-EE3A-4BE8-8E88-7517A491C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98BACD7B-2857-436B-9097-80B66642E1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EB10AF48-0F90-46EB-8947-4C2CC3851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AF88E114-9468-4DD4-8774-0AB761443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99635BD5-DCCF-4C0B-801C-9DA922A59C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998B342C-E573-43A6-960E-6B65065671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C89F739A-F1D0-4A7E-923E-C80CF87688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CDF757AF-3681-4769-A8AC-42A61E5EE3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255ED58F-2F79-4902-83A9-35EE9DF3A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690FF4C6-4773-4329-9248-C3942F85DA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71EFF071-6017-4C2B-AF39-5DB2281CC9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5306DB6E-C87E-462D-945E-5957C59458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8D4DFF5C-04D5-4F39-B7F3-FFA2C07E1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129B5660-2BAF-47FE-B2F3-343255DA0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3E297361-895F-40E5-968D-108970F12D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715C1127-8A67-42F1-BBC2-63657018D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6D312EE5-82B1-48A9-8D77-F02D944AB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89FF4562-5EA8-41E0-A625-0CA6929D5D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88C6E225-BD72-47F0-86A6-C1EC73C3B2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F855A868-DABC-4166-8B2E-5AE3421DAA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D389B4B0-86A9-459E-B572-00D945BF0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BD28D9B-9BFB-4A74-A144-29B8FC862E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942E2BCA-CE33-4D90-A735-4E0DC54399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F9C2A798-AACC-4075-8441-49AD2A85A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755D0F36-AFEB-4185-848B-52D2FE3080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F9C32BD7-B68C-475A-9A24-F70D185BF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D4ABE4A5-B053-412B-8125-34819F9326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481106D8-0E1B-4D93-BC60-342243447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79086472-4CDD-43EB-93A0-F169521A85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761B393-75CD-4194-8A82-5C1A336C26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84909A01-47A8-4843-8D2D-59C9443663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26C7AD5C-D2FC-44E8-BC36-D34848D8E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93C6AB3D-8074-4FEC-9B1B-D8973B8D5D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1A4EC7C2-79C0-43E8-B7CC-A691F02551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54DCDFF5-5D45-4CE8-9FA5-A0F75232CE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301BBE60-2048-4DB9-8FFF-B61DA7F9D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A7FF3CFE-A2DA-4A6F-AB81-169326C67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F39D2965-D7BA-42B1-8A75-4A1A47F48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2FC0B251-9426-4E58-8AF9-948CD73A8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88E89F3B-F72F-43FC-8D8A-761C0AF452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7CB8C1B5-18CF-4242-B65E-F5F1245970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3C02E748-E769-4147-8F82-DE32380A2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FF8DF0E9-A80C-4752-8FD2-7B8B0221A5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8E973D97-6752-4593-9BA1-BE370C81D0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CD238FC6-80B2-4960-8088-6B04964C6C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D5F2417E-0DEA-47B5-BEEF-9CC31C8739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57D4E8CA-702E-4795-B70F-90676E3089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440B88BE-1E26-48CC-9CD9-D4860CBD5A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F3D20BBE-A45E-48B2-845F-D2B7EC70E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ED51DB87-4F76-4C08-95CE-D3E0197FD7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A2B1CFF4-B855-459F-AF27-FA49AA1CE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F8203183-D651-458B-BBCD-161A91407C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A5B2DD89-5EFA-4F11-B7A0-BF1CB29D72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E3783417-9F5E-4722-A998-CBFF8B886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540626B8-AF37-4A98-8F93-3E6222C6B2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1722EB39-C4D7-47A6-B8C5-9F2434D9BE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9580FF2A-B657-40E2-BFCC-6B495C4763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FAC74630-C104-4CF2-972C-8DB06B54B8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252EB1E7-CA3A-4E6B-93CC-4409528B9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C208CC98-2D52-45F3-8A40-CEEE3EEAF3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91073F42-1619-4F54-9E39-8FFCFC2988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E44CC88C-AE9D-4F81-B225-BE5AAD5B56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1757A102-8813-4F0D-AC19-B007BC6204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D88FD064-5E8B-4127-865D-10D11B3F24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3AA46224-BE7F-4FF6-ACAD-F26D768115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79FAEFCA-D17C-4C23-A122-E20B4FB619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4A39BFA4-B8DF-4D6B-BD12-E92EAB6156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D596B522-0C67-469E-A2DA-C9C04364B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9077CE70-2FDB-4DB6-A19A-6C627F2FFA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1D70716E-EDB1-48ED-B55C-AD21AA061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F756815-E15D-4525-B65F-D676D7B83C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6ABB40BC-97C1-462E-A25A-968EC4DF8C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E2DCCBFE-5971-4E02-831D-37061B8F3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6C738F6E-1C6F-4417-A1A1-124A51435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6964FF3A-9FDA-4271-96C8-A88950AF6B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9873C8F4-9CDF-49C2-B89C-93FBF8DA9F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E18BD4E-DD28-413F-A9DA-AFAAA9F183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EB6DB102-DBCF-4382-B3F5-4DD7CD000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77226DFB-05FC-4663-878A-D87532949E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F9501576-4182-45A4-A553-38DCDEF74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67D08673-8AC0-4426-B7D1-BE594576D7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3B854364-0408-48B2-BC4A-398BF3FA7E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441E7869-4CC3-4D8C-816E-9FA6784DE6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3A825521-0EE4-4649-95AA-780FEE1BA0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1FAB9355-982B-404D-8EE6-AAB87CD469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8DC019B5-D70F-455F-9543-CAD9D2832B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AA9BEA9A-E14C-4FFE-975D-8D7CB0A039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229F7C07-4C7D-4E57-AB5B-FB9014A244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EE347B86-419A-42F4-B7F5-615B68D39C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61B16E05-BAA3-4BB7-AC2C-02B2626526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E077F998-9CDC-473D-9561-247E126B2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3F4CED7D-F9FC-4060-B117-E904A01314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D9EF915A-8127-4C5A-AD62-9ECC38E7F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FCFF6C6B-4BDD-4402-A53B-3ED7E6C3B0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51E4CB3-2AA8-4014-B58C-AFFB269539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C586339B-B7EA-4382-B8FC-F1313790A1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C55864DB-DE2B-4C08-B523-6BCED01C7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E0C9394E-2629-44B1-9422-47A0BD3270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C9AE1F3A-F9DF-45C5-A006-8408E98225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EF19F03C-4008-4913-B2A4-44D223A02A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82F20B8B-B6F3-4555-9390-01F78015A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22361700-9CD2-4F0D-AB02-C68394ABC1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BABC7C2F-9470-4D8C-A357-98DB615E8A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24E937F3-85BF-4D77-946E-FBC622C1D0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D227CCE0-C0F8-4DE0-ABAA-E7FDDB24F4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8092E1A9-298F-4516-B351-68C0320B83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AF8B25F-7815-419E-87C4-6D792A5DB7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E983849C-A11E-439B-B238-CA9D35587C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C3D1A81D-93EA-4BAA-82FB-53C6CC34F3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9969FE90-3B4C-48BF-9789-07A8631C5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54F8EC50-CB4A-4517-A95D-76C0D10E71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6407E1EA-B1C0-4272-9BBF-1760979734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29211BDE-AFC6-41DC-8F66-DF3706BABA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59341950-4786-4B9D-BAC0-C4BD51098F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AC86CE90-0F26-45DA-88ED-7D9D21905E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89A3BB1-F024-4CA1-9F14-A9F39427D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7D57F5CF-633A-44ED-9F9E-D08237C04B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435A9F01-4B05-4C43-A646-3D07A3AB8C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4F6E64C6-BEA5-4B18-9CEF-0D155307A3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61327E1D-D56E-4959-9AC1-5F98AC4F97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EFBCBE58-B524-4D8E-BEA2-1A3E4F45D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6BBCEC15-CB34-4701-A6BB-C28FE73E6F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1E42EF37-AD48-491C-B82D-C95509387F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2174949F-2690-492A-812B-49D217F051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EA78D400-DDD3-42B1-B880-942D81880C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125D04C-E384-41AF-BB24-F84C96428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BE76C1BB-81D0-4CEA-8736-89912CEE46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EEACFCFF-69F6-41CF-8E38-DD5A594E23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3FADD77-EA53-4211-A5C5-4F4C96499E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2B62F1EC-85E5-4D75-A954-CEF6F1D023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B1D546B0-5A94-4F8D-99A4-DC967C2DE4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424B3E34-EF42-4821-955F-FBDE275603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4BCC3BD1-5AEE-4AF3-ADE7-D44552E804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6DFC57C2-EAB0-49A6-8A4E-CC18694330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7E82DC8E-248F-44AD-8424-CDAB6A2D94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C9798C5D-0B01-4CB1-8A6A-A6CD24C60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5277DDAB-9966-4597-9108-C673176382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13EB5FFF-A2A4-4471-9EA4-EBB371A2D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27959929-5A2D-4DA0-914D-766D117E9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88053074-F06E-452F-8E7C-DBCCCFD68B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88CEFB8F-9278-4EAF-B408-4BFF366DFE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382B2ADB-E37C-427A-AEE7-85983E2FAE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8A16AC56-8E54-49ED-9DDA-9A8F467DF7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D0F450B2-63F1-4BD0-AE85-727BA7F064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DF483127-DB97-4D2F-8A33-17B461D1D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400F7BD6-628D-4117-B396-06FDC939A0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FFA50B1C-515B-4A68-B3E8-D2D96C8E46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EC6A2D3-762A-405C-8895-E8CBD45256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E6A70AE9-FFEE-4D03-9DDC-7525C8C8B6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F3D2A77C-894E-46E3-9660-E2487451D7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499327CB-8341-4058-8A00-1032147E5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79E0AAC-19B7-4508-9111-EA03EFC49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BB87AA0F-A137-4590-95F4-FB942C7CC8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D45274F5-82C5-42E3-9FA1-386281A18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51588023-4202-476B-8804-08C1B73E00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223A693A-86F4-41D6-870F-71DDEE08CF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D7D7F85F-802C-42F3-8E94-1B7C328D3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273BF2B1-8DDB-4C26-9F9E-B405A718DE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B189CC2F-9467-40E7-A811-D60A2D2FC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1935EAEC-D74A-47EA-813B-FD7285D97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E6534762-932F-4BFA-BFB3-7666B24E18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3CCBACB9-0A8F-4FDB-9521-06D2FE9D4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23C55265-F01C-4EB1-BCB0-12E636004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400EE5BB-FA4F-4994-8D1C-0B3BAF2700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6D548A62-E4AF-4B8D-BE8C-E752021B90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1CF6E4D-206B-40C4-ADEE-64CCDD5CC2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3F0A9072-EAFE-4038-BFC2-9751CFE54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20629CFA-AF61-460E-8BD7-BAEC02F2D0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DFFD0512-C076-4325-941F-FCABEEDB8C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37FBF2AF-BA43-4EBA-A47C-8B9D5825EF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B74E018E-DBD5-428F-A65E-902BE19142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62F93E56-3243-4F3A-B04F-710D788E5D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EFFAEE5F-E124-42D9-8BE8-4F39364FAF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DE53ED03-D4E3-4238-9CB5-AF36F07FD0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BB560DAB-E641-45C2-B75D-A3724CB846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A003A0B7-0083-48B9-BF2D-9E7FFFFB4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6B02EE7C-5351-4647-99CA-2E28C87174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8D6F6905-CD68-44AA-81FA-69903609F3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FC5CAF31-E92A-4B50-9CF6-0080942CF7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A72F33D1-F1C8-49CA-B719-5EA73EC744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3821D128-A803-44C5-AA20-8794C648B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B20512A3-E5C5-4461-899A-D9C13D03CD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C73EA16A-6CC6-493F-9321-F9ED109AC9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DBDF75D4-B0AF-490C-B0D5-76B2BCFD13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3FB2B434-E398-451E-A3B5-3E228E2B61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56A1D1D-E3A2-4BC8-AB4A-D8B3B0AEA7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42AA8D35-17F0-42E0-B203-D0668B8E8A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4699B648-EAED-4C1F-BB78-B9DE65EBA7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D8DFA1E3-429B-4EE1-B465-E57061EB0A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5B625E2B-D696-4AF2-B95E-2898ABB03F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BBE980F7-B3CA-4277-AEAE-E6BA3EAE04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BB6BAB2D-EC7E-4E3C-B37C-94FB99964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15A793CB-D372-4DB8-A3B9-60BD97332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12A7A366-862D-4612-87C2-AF4CEA41EA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744568D7-CDDD-463E-AC39-984DD39583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2F7F75D8-6E30-439A-A6C6-801267D593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BE4DA585-DE8D-46BB-A1DD-4A84CD0A9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F4397978-992C-4A28-8044-7508FA4F53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B76AA3FE-1071-4373-BB4A-7337E2B98E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385CF865-F0F5-43BC-8C10-1ADFAB3C64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4BC32ADF-36F0-4744-BEA2-7712E32B32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D61013AE-C0A2-414D-A9B0-6EDBBA46BE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EC90C931-FB16-4BCB-9622-2E42B7BB1A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1B88E592-95A7-4745-97BD-83B9510686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F7220F7-68A5-41E2-84AC-3D84BAA0F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491C563A-B844-4552-9A6F-CFB33A392A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C560550A-970A-4E31-A8D2-6B7A44515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D0F9E872-CACD-48A1-B647-1001341656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9BC6D94-6D11-4D9B-8ED7-53689E5B35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CF56B509-DE0A-4E60-B679-D52CFCAAB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1F01B9FC-6465-4DBA-A167-67B67C4865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25AA58C4-4E7C-46ED-B760-D45964CFE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E0236757-592B-4084-8C75-B3BF3310D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2C9C84B1-ABF5-4300-A655-858BF2182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386CF2E9-3CC5-44E7-94FF-D61E5C72C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A1BE50E6-9B04-4A8B-8397-E564DA9DCA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D5BC87B3-8F60-4EC6-B54C-188A09978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D6874428-5F3A-4401-B08B-8D5B8DFE29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9B7F0136-C53F-4FBE-B77D-01DF302AA8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88ACD45-36E2-407E-930A-4FA355C347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83ED13C1-EB87-44A4-AE46-9AAC42A41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70E8B57D-FB79-4C59-8AC6-43723AE051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A95DCCB2-39B0-4E42-A37A-CA855AF9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633D2480-B72A-4EF6-BFC4-2305CBF4C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8651BE83-71E2-462F-AD6D-8845C6BE0A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C0523593-822F-47EB-B6AE-E8DAD18DB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A47E8A16-264B-4037-A459-C29829F122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7A1DF83C-4BBD-4353-BB42-6528465DD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B4CFF03F-6F76-481E-8261-422583FAB4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B4A9F84D-5E03-4CB8-9B3D-AA12FBA0D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5DCF7129-EE9A-4A13-B90F-74E0D118C2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E77248A9-D7EA-480B-A539-3541479CA5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BE40B5E4-DE84-4488-BE99-8B830FA329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43E6EF09-6AB1-47F3-A05C-520F5F7FEF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21884EE1-61EB-4930-B537-802119246D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86A825D0-464E-4895-A7EC-36639F0283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1D03C0A2-BC47-4DF0-BBA9-7A1BE7EDDC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9BEA808-3866-4599-8416-C1AD0748D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221E19BD-AC1A-4390-861B-1C377BAA4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11863357-17EE-45CE-AA49-E226EC6A53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1570687D-BDAC-431D-BA35-DEE8296A8E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96B8AEE3-7B3E-433E-A46B-A86932B03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B941B8E6-E47D-4202-8FA6-36D664AAB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AF39D82B-7775-4E79-B453-B47213CBD1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2E35D25B-3A4D-4382-B445-E17701053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D618B12C-A9B1-49A9-B2BD-7559FC3261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5E0D43C2-3194-497D-B7C1-D3C2227828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5E64924C-55DC-4399-9E5A-D5D8DA55E8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D503528C-A030-4D55-A3A6-AE4CC305D8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E423967B-E50C-4E3D-9DCC-9E7F753C20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2657B506-2EE7-4941-8712-B148D0A08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71178AB1-BC46-4079-900C-EA057E8733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D3BE6757-DD84-42D7-8779-DE66FA93F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DA9C89A1-720C-4946-859C-16B5DB0E88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A3225424-AD1A-4FCF-9CFF-E5812E3006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EABFAAE2-47BC-4B81-9004-4C3916CC45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6918461B-5D3F-4175-BEAE-8198CFACA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14CECDB0-C595-4439-868F-7272CC317C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926400CD-C7CC-4E32-A54B-1D7E81771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81444937-3F4E-4844-951E-0E7558C9F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6D681350-10E7-40F4-9024-9B4B7B58CB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5B99EB93-2796-4C4D-A3D5-11270E3FE1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1371D4FF-07E1-40B2-953D-C741C5886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4698C5C6-B7F9-41C7-BD33-57BBF00E5F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DFFDDD15-BA12-4F46-906B-CCC064EF5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D9CA4F42-8D39-4C64-A554-4E83F0670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8F8FA703-669E-4D99-A3BC-D38C1190F2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9CBC32C2-8765-416B-BF66-2F207EC7E9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AB0C5262-0371-44F0-893B-4B3693B15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D0ACBCD8-C3D4-4AF4-B8BF-56EA739D3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CF5BE15B-D7B1-4468-952B-C1D4D7A5CE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26E71C5E-ECE4-4333-BF7A-29D40139FA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5A236924-4725-4479-84CD-B69885A54A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8B05CF5-3BE4-4102-9E66-DE9B79CD9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404DF737-4C1C-4F8C-9E87-16A1625409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B3EE2558-FCA5-4CAF-9DAE-FC0ED85937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BF57A626-71AA-4A71-86D1-4562DC5B2E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842C8FED-E65D-430F-9CAA-EA3B52D24F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F42F1005-6CA7-43AD-8E9F-CC5938315E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4A89A221-CDD4-4D00-B2DD-675622319F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F8956D8-17C6-4B5C-A23F-817A8E5D4E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F0DBAF2A-98EB-41CB-B8DA-A1CC878118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3C12605B-1B7D-4CF4-B0A6-97C39A266F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EB738D1D-E411-431E-8C80-80D319BED8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53430C06-F50E-40BE-8699-B1CE6C4F45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C5349E39-8465-4E76-9A87-A9B55C9E5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81BD48F3-E189-4E25-8E16-3E84AAA522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709DD42A-15DE-44C8-9DA8-243A3DB39C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B71C2F1F-61F5-4871-BF37-9CA7C36849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A647CC57-B2FC-4BEF-9B39-C2477BA5B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782DD56D-3C79-40A8-8E28-04FE6DFFAD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45059E6D-19D3-41C2-BB16-C734807793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E4D572B-664D-4542-8A12-CF0B95183D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BB12C44-3827-4DB9-B4AB-BACBDE5216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2A899C07-C1B0-487B-A880-A6B16B162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18690B7C-EA8D-4573-95B3-ACDFA578E4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B26649D7-1E21-4EEF-BB2B-924876987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26DF2C6C-F058-4307-9405-042F22509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861FB7B4-9F26-475B-9EDA-B781597451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57AE6A38-DE53-4960-A5C3-996E856568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510782C3-C64C-4AC2-9C40-AD5FA8895F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5C09AAD9-5257-45E2-8A87-C8ED373649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B3F22017-2BC6-43A4-8162-2883F00A61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8BB8624C-A67A-4094-9C29-C1E1E8F456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F8A25F65-2E02-44DC-A366-EBCFA2A65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F7FD39F2-5B85-4A40-B13E-A80E671376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DAC58C68-8C3D-438F-86C2-255290355E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E7BF8DD2-4687-4848-B770-81218B653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43BEAD07-7CDC-4242-8050-D7D88BBA78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856A225C-6EF9-483B-B4CF-F15D12878C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E7F7C344-808C-42CE-8230-3A1BDF0F06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1806290F-9850-44F8-B456-ED073B7C00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DF876519-4FF6-4F4A-861F-F33DB857F1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49956B3F-CF3D-4A52-B5BA-5896B57125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724CEC43-ED67-4EAC-8B7A-BE3FD2A6A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D85EE3D7-216D-4039-8334-4B05314781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36388A7-7AED-4D71-9FEA-1B43FE512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519EA68F-9CC2-4F56-AC37-12A5F393D5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5EF1164B-2ECA-476D-B653-A19FA12E9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BCE23C4-36D5-4F6C-8589-95764F75B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30DA8B09-675E-4854-B62C-10F09EE3FF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6B32D031-F78A-4CFA-ADF6-29FED63C8F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159D8CD5-3862-4CB4-BF9D-709B248099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39EAD521-FC92-44A1-92E1-31082D180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12595C89-0AD3-4EE6-801D-DED41B213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32B330E2-3005-4886-B0D5-8BD06B862E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9B29A143-3056-4B83-95BC-FA91A7E26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99370210-AF56-4228-86DF-CAEE92DD00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D81B4552-20C5-4341-8E83-6F28D5BFA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191FF48B-B88C-48A3-9EAF-F08559ACA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D9CF4AFA-E8A6-4D80-B3FE-6BB12F9707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743F21A2-C9D3-4EB8-B934-71FF7927CE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8C3D781B-ED50-4172-A3E2-97A3B1418A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8A7FC2FB-4704-479D-892B-60EB2C16E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CEA98483-97DA-47D8-939D-6649B4C97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31807815-F3A1-4CE9-92F0-90102A3AC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FACBDF90-6328-4378-8C7F-9292DC62A3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C026DEED-0334-4B2D-9834-95F98AC981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3356A4D5-BA61-4476-A4C6-BFE7D52836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3DE46D41-97F4-45DA-9884-A9D86E727C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5F4519ED-A735-4E03-A5F3-CB9B775F3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3580EB5B-6FD1-447C-8403-EB655995B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5BF73FC6-4F16-4B33-B53C-115844D49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C2F8D16A-8B6F-4569-AEAD-E9A6E5DAD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42C4B289-8FAB-4F3C-8426-603A7F7232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4F951FC8-1628-4982-B3A2-ADA7AEA0C8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B3382F9-7A94-44D8-AC55-854F9C9CA3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A569B362-751C-4A3F-A6C8-C7C1F105FC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96B871B0-D74B-4929-B4CB-ACF09D8BE2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80E09B1F-CF58-40A0-9938-52AE3C1DFD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7B9230DB-644D-4945-8AEF-CFA8A54707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535DFE8D-45DC-4A4C-A9EE-FCDA1BC8B2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B5F141C1-2AFC-44CA-8E87-4C6324910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DB597F2B-C821-4964-8036-BB400228E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F2C0AC40-44F1-4A9A-A31A-35F84B064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561909FD-D48D-42E0-8A4A-18A37A926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EFA340D5-25BD-44A0-9DF5-840F15AD5D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1AA58F9-E049-4708-A661-91A3C1785B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994BCAFE-9755-4600-B430-F1179B8AE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E1BD74CC-EE70-46FA-A8A8-15212FFC5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84FF18F4-F4BC-4B07-84A4-F3C27FC1A9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B15E7F9F-F906-48CD-8DAD-7F0AD9F55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9006A175-C591-4A9A-8FB0-50A1E9233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A2135E5B-CCA2-415E-B9F0-EC9B99F170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20AFBFD4-9D02-4002-99A3-3254694238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F1202D9D-2C03-46AB-94F6-17227A2D21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E7030ADE-84B2-4554-9AC3-A5DE36763A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E3297058-D06A-460C-B705-7A09D6629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5BABE973-0209-4C45-A6AC-88426B6A54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A656831A-D367-4D86-9D5F-01D8AA87B2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6BD98EEF-0DCD-4E2C-A67A-8E94324F18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182E6223-C29F-403F-9BE2-3D5B4E4D90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8BB34CEE-0721-4788-BC1D-1D7B79F366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913F3EBA-41E6-4C74-965F-A48DEED941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3CCEE5E5-8983-4422-BA38-C464284A87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BDCF4E3-567C-44E6-B46A-8CE01E5B31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A55DEC8A-0D0E-4F8C-89E0-C8F51669DB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79AB2AC4-FDB5-4EA5-BD19-5FB75D567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9B754458-41D0-4356-9AFD-1EA7A8EF7A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A125F975-0593-4DAF-8ADB-17625733EC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A0B4E709-5185-4921-9EA4-78AD3A1636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D33C5215-ECD9-498B-8804-5258F21408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7C600562-FB75-4E7C-A9F9-72833B7DBD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36C4F8CC-196D-438D-A128-D0F0EB193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FB492B6D-30E0-4146-AC0C-81AC73157E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8B4A1EC5-7F25-41ED-ACEE-BF310CD44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49D2CD5D-D2F1-4CB9-8F58-0CA690A2F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23C7515C-5DB5-4C37-9AB7-E48A0B8CB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93C3EA98-8617-457D-9701-0306C1DD1F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9C533414-60A2-4C22-8E54-88EB10DD3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3F2D4B1D-DCD9-45CE-B2E1-F6658E8FEB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5B4361D8-3699-4E47-81C5-167588FE69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AF29F988-D272-4EBE-A4DC-75B57FE2AA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A456138D-BF71-4CE5-993C-ED886FE129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EB9047C6-6EE7-4A04-9B23-BB213E7BD1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BDF36EDD-A53F-424D-96D4-D260FF364C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8E721F7E-1350-4898-A61D-D74B2BD14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4046DF53-228B-4BC0-935B-DAF304497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CCE55371-2C31-445F-9111-834619D9D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8F17546F-5978-4BFF-A2CB-44382678F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E1457E66-F11E-41D9-8B52-8CE43090C4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878662E6-9A99-4ACF-B852-D2E43CA204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81BFC953-E983-40AC-9ECB-746F5EBA1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30A74B07-3538-4D6B-A1A5-DAD1A7CE30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BF0FACC5-1E90-49F8-9954-1B1BA3B2A9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635CF5EA-BF57-4BB4-A3A8-2E03FD229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B90C6E14-CCA6-428D-9BE6-C48D8F533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830957B0-E44A-4767-95FF-F09CF3E276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171D2AD0-E568-4F56-8095-F3D0CFDD42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99CCB731-1430-48DE-AB05-55ABCE4ABC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7F233601-A0C4-49F9-B5E3-0142D6CF6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EA685212-ABEB-41B6-ABE3-6F16904906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B96606B7-0515-4854-B094-0B8D9CB878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ACD2A8CC-8BF8-4805-8524-694D9DCD42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6370CDCE-EBFE-45F8-870B-55A86584E3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C8BB37B9-FF6C-414E-A1AD-3D5199A0B2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7BE45358-1621-49E9-B0F8-17F9C6FEC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A904A9DF-C4C9-4B06-9F12-CAA32F0B8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35D66BB6-6FC8-42DE-A159-30DD471FDF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774A09D5-9A03-44D6-925F-223AE1A76A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DC6C51A0-3BB2-40D0-BB0B-4655815798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2B96FAEB-6620-4044-92F0-11B267BAB8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A88FDF54-CD59-4F8B-9A22-410406F93B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98063618-2B26-4359-B6D7-4D536F62D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1D042846-1699-4349-A05A-CDA1C3AB82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BC8E5BC8-BFB0-4B9E-9312-8A73553090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212BA16B-AAEF-4819-AD47-2D3EC4BD98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152EDF5-FB61-40E8-8768-3B8CF5BAC0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1B80FE61-CDCD-45C9-A3E0-39F73B3388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5B45D7C-0D0C-43CA-ABB9-2F93CEE127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B3FEB481-4E61-4E68-AD4A-365C488C8C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6D9A25AC-84FA-4610-82CE-F2CB209B8C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490D3DB0-3FBA-41F2-9D07-BC75EFF152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D78EE8E4-1BBC-4BA6-B219-B4CAFB1339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343D6B37-553D-4028-A0A5-A592B78EF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5F7733F4-A69A-4C28-BF23-7A9B35607B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D03713F1-F793-41D1-A397-213C7F49DB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B4C9F95A-75F8-45CD-B89A-12CD2C161C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43A7FB1A-BE11-4642-A4D2-DD6211823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C38254C5-57F4-4D5B-8807-31628033F2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CFAD8970-AE84-4C02-9799-10857F446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2BE66776-9A2E-48AE-B9A6-3B29E46CE9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A4B2616-BBCF-47DA-A1DF-F4269469A1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A019AB5F-1468-43FA-A751-37478F71FD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75C41448-B652-4ABF-9881-E2C1061C1B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28440A01-8369-4DD0-9E94-06D2A376E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3ABA5DAD-F93B-4163-9BD4-C684C31D1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FB9A341A-91B2-4ABC-9114-95F06CC1BE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68446EAE-7863-48DF-8A4B-22BC52C18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28BD9042-2AF5-4F6D-A99A-5ADF2E4A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FAB1DC5E-E04E-4A67-81F8-C21BE63185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AA6ABD3D-2392-4648-AA1F-4AE4A9F3B3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B2D5EC22-1D2D-45A4-B57C-B3D8D7DD97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899EC1FC-C828-423F-8701-13227AC18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F0079A17-2BF3-4772-A8A4-71E8A590B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2005C52D-5D07-4D23-B033-33B91F8CDB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40BD0AD0-9F96-4C5B-B5B8-6A8BFBDDD3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633AEF78-6B74-40B2-9118-12B6EDEF33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7C7C8FC0-F543-47CB-84D3-DDC092E79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368ABEEA-BE32-498E-B2E7-5103514221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609390AC-21C6-417E-91C6-E9D3025EF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3BEEEC13-D85E-40C2-A333-A8496838E1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5C140C9C-E7D9-498C-8311-930C9F42E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7687A3AA-7448-4B2C-9066-D90314EEBE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DDFB36AA-2628-493D-90B9-C496965747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5DFBD6B0-559D-4C38-830D-B3235ED36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1C2AAC43-7E44-472C-814A-09C5C7F25B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326672AD-0097-4424-BE7D-9B876F975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5663C4A3-8F36-4658-9041-B2B73749C7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BBF2DA10-E1C2-40A7-BA28-7BBDE0E4ED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64714932-D96E-4136-B9A1-73376E92C4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20E96277-B47F-4B45-BEF2-3F327FB01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DA6B04A2-E636-42C3-8550-C1693C4EDE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9114BDA7-0E74-495D-9411-D5C9D8A0EA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BD6587E2-D39E-4CD4-BF0B-BE1D5184D3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AAF4BEEF-E460-43DF-895E-4049AA00A8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DB8B9171-7402-4A0C-BC32-BD08F9CE15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9D874A62-96F2-402C-9E36-CC20D1722C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42EF0722-75C2-46E2-99BD-452845FE2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9F1D7A8E-D6F3-40CA-AB16-72E3B38B2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5110CF83-E397-4AA2-A163-BFCA3DED8F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93207363-75AA-4684-B64B-79FC4A0AA0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8ADB7B6D-D94F-4F72-AEC3-14AF59CBF3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A68D9921-B003-4DF6-98EF-6A60ED3148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6A5FDB89-043A-4D47-8672-82115B9702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51ED8226-7891-47D8-A19A-3E1703A3F5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6F9A1422-5799-4CC1-A2A8-959FBD59E8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E0FE6559-094D-4CFA-82A5-EB69F6BBA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BBCBD7CD-A02D-4AF1-9C36-0556878DB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A2EB75BD-0043-4054-A065-D97BA23F6B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DCC66D42-E5A8-4AAE-B411-A4875871A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59630734-B9C0-423A-80B9-DB9B51A9B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FC6D7583-85B0-4DB8-8246-310992722D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7B12B9F2-D05F-4C74-99B6-5DAAA1118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7D3367FC-2881-4669-8805-E7AD36F93E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2E3E1500-91C2-482D-9916-DA0D0F82D8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BF0FCF9F-DD43-4F6E-B2C3-A3B6237A0B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8CC63D75-104C-4E81-A863-2566AC365C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AAD95DAE-9109-4212-8DAD-ADE2C1D5F5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71AC4B49-F219-43CB-A61A-9D06E8143D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B839C667-4644-40FF-89CD-FEAA448809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A7262F0A-FCDA-4A18-89E8-DA7F8667AB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81BC5EFB-D473-499E-A76F-6D6ED0FADDC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D3017323-3FB6-4469-A645-F96C1232F2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8DE110FD-FB98-448D-9876-6AC63A20B7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DD95F198-E867-47CA-B916-1393C8EA35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64B359AE-C2AC-44BC-B610-52DC6A7D8F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5C8205FA-AE40-4231-8E08-05BD7C275D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75606ED4-8FCC-4C17-86EB-12071C52E5B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58DB4F25-DE7B-41CF-931A-CF1960FD48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8FC2B84A-3453-4EB7-A1FA-736240A60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A4F448F3-3E61-4056-AE16-C1619CB03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83D38129-D1B2-48C2-9BF0-3FBF3F8EE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67C652DA-2EC8-48F0-B217-08FE0F5E4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D603E283-53E1-4AEB-89E5-CE14785421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A63F4DFC-4C7D-4CA8-AE79-06315411E6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21CE8EF7-B101-493A-8823-88583F290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91F7B8E9-39DC-4F97-9CB9-B4F0AF7597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2C479A7-CA3A-4554-967B-4BC232DDFB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2691E9E1-8667-4EEF-A789-B6D71A6D9F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9D2A3357-304A-4D4C-B63F-866ED6D2DD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9586E49D-8886-44A4-B5D1-8C8A2DB7E7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71005DAD-CEAD-407A-9C74-D3C6170A18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5B58EB1D-249B-4347-BBB4-82A9BCAF6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1CC67708-0F21-4BD5-A281-E710C09A7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6511971A-6838-404B-8E0C-BFF15A2A8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9D9B5473-F671-4256-8417-ABE12BD6FF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BD6E5097-343D-45C1-B86D-37C5F20003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D0A3B951-4E89-4692-9AB2-923D80731D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3AD92BD-B92B-41AB-A59A-96F8074B6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D303BEF6-50BB-4A0B-B73B-9FD155129E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7B474BD1-7CEE-435E-9DE6-0B3A146543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F8BE575F-027D-4113-B07D-4558FAE7B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BBFACBF3-1192-4D86-BFD1-367C4E44A1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39FBBF16-67E7-48A0-95A4-FE72F04A54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610E312F-D338-4851-BD76-7DD7755C2A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FC79F3BD-FE10-44DF-8E00-A31515C33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97861C57-621C-4EB9-B810-9458CA80CD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3A7CFC9D-A2A8-45E4-86FE-8DA6636B23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CB55B747-E387-44B4-96F6-C3F606D3B4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BC80803-007C-4E33-8B6A-6E6AD6AD3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D22828C7-4647-4FBA-9644-6D1B38177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A103BBFC-27BC-47F7-A4E6-5D7FB6ABF6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856B6F47-B962-4AFF-BD13-8B7F8E9D5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4279CCB4-5B5D-4611-BFD4-254689C335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C15ED041-6E7F-4192-A0E6-16AA86BD89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1FFF65B3-4576-4B35-A3D0-FE142AAB87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497CD1DA-B6A3-440E-921E-601D2A50E5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6FB0C7F7-3CB2-4DE3-8F41-C125A57C7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3D238C97-8E25-42FA-8B96-6415A2C907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5934DCC6-CFB6-472F-AA29-3023F54BB4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D16802E4-C727-4E2A-8908-53DCEE3F4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DB84A178-6575-4A7B-8DC1-B7A6F3BD25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E3367D40-A066-42D0-A931-4E7FE9014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1B36599F-81FF-45CC-AC40-26826C4AA2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3BA2FA53-31DF-4066-B964-B991C2B761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E1DC3F98-5868-4E7D-B354-8DF1326083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36F867E-234F-4FAF-9962-8843DEBF5C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3A94BD79-8EED-4795-8EEE-0DC0E06FAD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762BCF62-24CB-4875-BD5B-D735A17F7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1D3F0F54-B86C-4EC8-B4E1-2B022B5D0B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C047D8B6-7EE4-4820-8D16-22741635D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6577478E-40BA-4830-AB52-E2936EF43A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37DC25C3-F7CD-455C-94C2-DC96C0861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A3730B92-EFF0-4894-9D73-F9E47D8DBD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F07C4506-E157-462B-9879-A806A26B61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D22B84FE-5E2C-4378-82E8-82D88045F8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CAF0F7C1-9A5E-4586-8EFE-754D4DEE0F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D546ED9A-3CB6-4D16-A2AA-165AB14F2A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BA1BE8A7-627F-4384-91BD-FA57BCEB90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9CAD23B7-2193-4EEA-912A-08FEF763E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E5DB5E74-3F6E-4B65-84CD-DAF4974431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45ADEF0F-5EC4-4831-A261-D49BA9C879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A499DD13-FB94-4419-A9BB-E3321C1E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8B185E23-7C68-4061-9252-91B81026F0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6AABE27F-0FAA-43EB-BA63-19F2065E1A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D5EAD62C-CADF-48B1-9C45-36201BEDCE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4A3D16C0-8B80-491E-8611-9E34B352B1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2E2D012F-FB5D-42DC-AEDE-4E06D671BA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3BFA9DED-3488-4BD2-B442-D2D4C1A840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C073ADF0-44B1-4323-B2B0-E328CBAF1E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2EF039E1-292D-4AD2-864A-1DECE487C5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D0303F1E-440F-4182-B582-B6AB018FAB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AB8DC72-3DF7-44E0-A527-CA835AC88A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C25F7220-E12A-46A7-BFFD-90E160939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41E10874-E7A2-4DD3-9463-D6DAF48E0E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47080D7C-B7B7-4F10-9486-91F9B29A34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6B42AFB5-EB33-49E2-97AB-710D96795F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EA8763F7-96BE-4104-B940-FCEA4E9AA8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BF489F46-620C-47B4-A8B6-BC6BF0AE55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CE7FF453-5D7A-44CF-8C8A-DCDEA96642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DA634561-6AB3-466F-8873-24C3FB5114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CB9CE379-89DE-40EA-815C-46D36BF95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C9B7E40C-6419-4742-9B59-21C1E3A0AF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C769FB8D-71A9-4A4A-97EF-52D67BCE56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BF02D1F9-65F3-4B37-8334-4B4220C654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5FCA617F-6637-453D-992C-E99F6C47CF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8CAAE056-3DAF-47CD-A2E8-21B6CB7E6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DFAECE26-FC30-494C-9C7D-A6842FB2F6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539D14B-98E0-4A30-B3A3-75C795A015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FF7A5EDB-7012-4776-B9C9-6A25835A9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4EEC2F24-EAE4-4CCB-815D-E32C27A27B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5F3E4684-3B50-4CE4-9BC0-BD5C26949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EC03F5B0-7176-4206-AFC1-AB71BCD2F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73E397EC-4EA5-4157-B2C4-82D4D351A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B13A4303-7315-495C-968C-8D8F5093C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99F32067-A0F9-42B5-A2A0-C5614B777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7E00F098-D257-4584-AF4D-6727780C79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3AD2500B-F837-4FEC-B51C-20D0C77846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420D3E27-6EC6-4479-8C12-B3E3B70752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52791940-FD73-4F4F-9E87-BEE0232567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155C1B70-1173-40D4-B1FE-7C4AD15D7A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C17EC0FC-5232-40AB-853D-F6B11BE487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44F270E7-3249-4E12-8A7D-6B0EFB619C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F39FB36D-8A88-4905-8AE0-4A32C40C8A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44330235-BE3A-4619-A396-A8D1D0DB0A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16B06599-3E39-4030-9654-6180FDAF1F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7F7ED868-4A74-49EC-8EB5-97AEC4A1EA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29022E10-FDF9-4A4A-B93E-CEB8E60FCA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EB12EEAA-DA06-4493-A34C-C664F27BF5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6D3A7716-6947-460C-926C-B223C12B39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89152641-BC84-408E-926F-634C9A0A47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ECCBE82B-790B-490F-81D5-4166C6CFE0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7E86BF54-6B38-4A30-BCFE-224EB735BB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130B85E7-EAD8-4659-AFDF-0AEF7A338B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B047E75C-0B08-4E2B-A338-1E2715F60E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42166AC9-CF26-4041-A657-5D6A185D8B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D4A1AF41-D745-4348-B49A-F8A204827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368D1FD4-B691-4C67-A751-83E48D8456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B15314EC-F53B-48B7-B7A1-893E885A02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739D6CA9-4820-4F18-9144-B01876CC23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8E98CB6C-8492-40D8-91AC-23BC0D3D1E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74C0DCEF-B37E-4F0C-948D-8E10C3E867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CF247FED-EC54-4727-9E5D-747C94ECD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8590CFAB-16E5-42F7-8F38-671A486E05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5048BF37-40EE-4FCC-8307-4BCEEFCF07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1817E30B-BB95-4CA5-84B6-CC22118B38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E5305119-3420-4A62-B50E-BD6CE43004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588A85DF-0E99-488C-B279-64ABD1E540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9EAA076B-CE75-4CEF-900A-873B430558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7E3CA5B2-5893-481E-977C-3A01334721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B786D229-D309-4F4E-A27B-B378BD3D7C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BCEF8C8B-2446-4947-BDAB-AB2069095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59907057-C106-401B-BC7A-4AA098F6B2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78419AD2-EEEC-4A22-A785-93A6BA34CF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2911E2D1-B50E-4F38-9655-4D9D2969C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F9FC3631-4032-43F8-85A1-8C458C10EA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DE354F56-604D-4785-A3D1-BA54A44F9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ADD4E3F4-B42C-448B-B9A8-00FD239C4D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45051E57-2F12-415F-930B-6EB3F2F1F1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9318DEAB-E973-4E99-93A3-CB1B6A385D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64F62658-2B4D-4357-AA62-4905E508F0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76517A87-82D3-44B0-A241-95804F1EF7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8DBD226C-B2DF-4128-9FDA-DCCDBF1D5A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A77C0342-C967-4121-A319-7075CF5429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A9B86E7F-0385-4B91-911A-0CAC46D9F6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A41317BE-6ACD-4991-91E6-1A26AC08F3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BBF5B33A-CF74-4E85-BAC9-4714301BD1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5BFBD290-D839-4E1B-87FB-CDD818942A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4117D8F-A396-4537-A52E-1E44AB59A5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14700A95-777D-49A1-AE19-9B08152551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AB2B451-DC8D-4857-A201-6A296B1F3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9AE51B9E-0220-40B1-8F9D-B055DEE66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FA862E0B-9091-4410-AABC-446059171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B6020CAA-9DFB-4B1E-92AF-4E65668202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491CDD3-AB7E-4918-9FB2-4161C178C9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FC7CF3E9-35F4-434F-A94C-C31ED7DB88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7AB67B05-DBFC-46DA-B4E0-260822F9A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936C711B-1003-4152-BF2C-BC24D2FA10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7FAE6968-9923-4444-A256-2CA578D3BE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9CBBEEC-FBFC-4833-B491-F38C1A8C20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C088C213-94C6-4EF4-AE56-4A2BBFAD8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DBB13119-0508-455A-875A-2932B932B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1B00F5A8-9378-4FC6-BD6C-03177B8D3D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16A3B1EC-904E-40E3-9D27-BE27FA9A42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72BAF741-2531-4BCB-9E67-B8168EBD2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A0AE48F0-7B10-4C5A-BAB9-A6947A2E8E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249B3011-9812-4BA0-9D78-F1DD22ACEA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B3DA07BA-A4A3-4C91-AB6F-C391FDBC41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3FAB63AB-4EC0-400E-A3C1-44B7D3AE6B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2C6BF91D-305A-4507-9CF9-B49B8D8979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76FC3732-DEF6-4235-8E15-822EFFBEAD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F2091627-FF5A-469B-A004-EDC75EA5B7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CF1E6D00-5A56-4769-8368-03C09C8F43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75FED8AC-A9E7-4AE7-A67A-28FC34F71B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6FE381FE-28FB-4759-ACC2-25E05B9542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F6F6551-E342-4774-A578-C94B66F674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3053F9B3-74E9-48FC-9AE6-1E19A51815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41CE0AAE-C62B-4783-BA37-2668BFD09A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BF73D1EE-341D-4233-B6A9-09432E253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98C26F5F-410C-4748-AA62-D31269D9D7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1ACBB150-A20F-4C46-882B-6E1A5FD399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DB121212-FC46-406C-9A70-8D7FEE220C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FEABCCE9-1F68-4B89-995C-DACC150D2E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DCC1934-3A41-46A5-A7B0-6AD81163F0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ADD36EDB-1B80-4EAB-A790-C3931A4E53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DE94C24-0F43-4411-AAC6-AC3CDEEAF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AF6E0F00-0D71-4D0A-98ED-3DDD815BA2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1114A15C-0BF4-4B3E-A850-E5BAA82293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83A1632-F648-42B2-A38C-E45106D1C5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272D1715-58C4-4253-A911-C1628EA66D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6E2B0923-AB4E-4D16-864A-52047E0B0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5B2BC43C-8AB8-4FB8-91DA-4D9C125A45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1E4E02CC-03D9-4B63-84A9-0E7E7980DD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81BB7AAC-A0E2-48C9-83B0-108C17F2F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DCE73385-2A7A-4028-8ED5-068EA2F8AA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5B9B4AA6-70B1-4591-A01C-F9038FE788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D664BE77-9326-4A95-9CC1-2EB2DD9C8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E7D557A6-F2BF-4C34-A5F1-996F3F29FD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8328CCE2-B5E2-49B7-8C14-BF3BDFBCD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A79D78C6-AE8A-4CD2-8210-946BD34F72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BE8A650C-4D27-4D31-A3E4-C1955AA264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F23F153B-07E2-4927-AF38-D5C2619A4C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76D8F925-6042-4B00-B448-F6AEE85930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BA09AEBE-B8A5-4ACD-BF4C-7C8E4FCAF4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D1FB70B3-19C0-41D1-AD39-34D5D42E94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63F6F176-8DDF-4EA6-9B7C-20FC37548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7B73208-AA89-4D07-A696-4981FA01E3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F95D5130-6336-4454-A5FC-31FC52686C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17C8F1F5-5559-4540-A983-FD469308A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567CD043-2426-4BEA-B5F5-40C6A8F051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99F68E9E-364D-4131-8909-3FF64F86C3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33522E9F-A569-45B2-865D-2833FE1C6D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B6DA589B-FDB9-4074-9D76-C9BA786E2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43FC494D-120D-4F2E-BAA5-6D22EC452B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841B7CAF-DA68-421F-AC31-0C9519A57D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C2F52248-EE42-4ED3-8143-8EBF2B023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797BB876-5395-4267-85AC-AD52860A54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272E6722-6067-4B5C-94F3-B29077C818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353106E9-6F13-4401-82BF-B90D91A6DD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EC28D5E9-BB98-448D-9FF1-93A3CD279B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C0A7F3FB-D148-4542-A5BF-C48AA48C4D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D9940ED5-BD3C-4DB4-88CC-5DA2E2B7A1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7BCDFAD6-0497-4CBB-9EB3-5464FFA9DF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81638556-EFF6-4F3D-8EA1-C7B8BD3BCC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91A6DAF1-972D-4FD9-BB2C-6C8F49193B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34989490-94AF-4A6D-AFD5-E5589BB4EA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2B554C9E-4DED-4A56-8E4B-FB722B21F0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6DC36391-6651-492F-B812-ADFEBD91E9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33E27E7E-092A-4F6C-A0CD-2AB2B7910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7E7ABD2A-60ED-4D32-A589-FB80CFC4E8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A87A0DC8-902B-47F0-A6A3-9BC05723F2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78F9A546-B32F-4BDD-ACC4-F274504EB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A24384E2-6D68-4AD8-BAAD-BE697CF32D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D727BA78-817E-4D96-905D-85B88F737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D3DF4417-BC3B-4AB8-A0CB-9B20972C88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6F3402FE-F2D7-4E85-B1A3-B7185328F8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788922C5-5123-43DB-8CDD-C8579CD25F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93473D8E-79C1-4842-9025-47C10D8A4A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C4A145F3-0782-40C0-9070-0F917C7BB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23062A7B-ADAE-4705-8F8B-25467CF9D0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46517291-679F-4D31-B0B4-6C0C033D7F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780902BC-1BEE-4307-9B4B-60F6FA4B8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48FFCEC5-7880-4C14-AD2F-F98EF1255E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F6C498CF-1441-4D8C-96BE-F1A74F6581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4F9CFEDC-A1D0-41CA-900E-3F907EFA85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29B5BB86-570D-4588-B587-E3E210E51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E040BFFD-B553-426E-8338-2B2DE9323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3AE465B8-F7FB-490F-B0E2-31708E8AF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9E2F58B5-CB51-4136-BFE2-232A0B2FD6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601E45EB-0B55-4D0D-9A5C-0DD7B64F32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8D144962-8B27-4B49-BB0D-7B88F62D5C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43C1A2AF-053D-4AC9-8669-DDB6B57FE1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74F153B0-6302-42B9-BE56-19548F95EE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2F520E34-F0FE-4D64-9DF1-B126F4E2A3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3EE79F73-D984-42A0-B2F1-CF9309C4F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87C091FA-B66C-4404-8761-58744F66AB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19B469D1-DC05-46D1-B039-8CD2EE607E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F5E737A3-EA53-41D9-BC4D-DEA4A5562A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963DC271-F3B8-4AE7-8BF4-168998BCDB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742AAC4-8D5A-4F9E-832B-BCB522B552F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5A8766AB-55E2-4A88-8071-B33B8725B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419306D4-EB5B-4B1F-9630-9AB8143861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A9ACCC0C-96A2-46B2-9A6E-DA5275820B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B536C538-D469-47FD-8131-6750760C23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4D1C816A-E732-489D-A022-A6541F8F6E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6660DAE9-FFC6-4E3D-8215-5D9C2C7D4D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D796244C-F89E-4B0D-B8BB-5164E7D3CF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DEF21513-3924-4071-88A9-5B3206B036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2BAEAFD4-7FA1-4859-B36A-04D35BA2A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936EA157-26F3-4B29-B036-53D6FE90C3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AB34ECF8-C105-4B30-8436-86AB3A489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CE9D0FDD-7E1D-4CD6-AF8D-73A8E62F06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1020ABF7-F704-417B-8A36-7F37E1982E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B5C4BF4-69FE-410E-BD65-95CE8D193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B8D81FEF-1DE4-42EF-8BE3-1EE567DED9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346CDC5-F377-4188-913E-DA86C1408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5BB72DD6-43C5-4E32-8DA2-81942B16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CCD9CEC1-EFE6-43E5-B33D-C2CA8F389C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FF65B789-D069-4B57-87FA-3ABC2B2A88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607D3557-E625-4553-B7AC-236EFBC1E6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7055759-9ACA-4DAD-A638-F1509CD0E0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E8D7E89E-7933-4D03-9B02-99D2AC37A6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A1CE6356-0DE4-45B2-9F65-49E0FEB7D8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38A26426-9898-4988-8FC8-FFB4735AC1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2AF9841C-AE68-4E87-B764-21F9E7B1B6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5B8C9829-AC21-49EA-A37F-BAD3C5BAE4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ADED346B-E761-4DAF-BC1A-8EE8DDF6C0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FBD8C497-5C84-41F0-8F94-6BF039741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C59BB96C-B547-4273-A988-E3D55B95C2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87F11CE8-0536-46E2-8304-3636B357AD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88B8C9E6-1CC2-4DEA-A8A1-1F1ACCB20B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CEC76A1-8317-4992-9D03-4C0A74CD1A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D732CBA5-36C9-41CD-8DBD-55E0355A5E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464DCF93-8250-49E1-A352-BF72C7C67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B1B59029-785C-4F19-A6E5-C91FCB656F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8372E315-E480-4B4F-8C63-2499E7526B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D2DDD16C-A4D7-4902-89B3-356B0FAD3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292C985A-F493-4E1B-98FD-A371C452D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86CDD4E-5D01-4F65-823B-F068D516667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5B0DF9D5-5E6E-4E9E-B9F4-146EC683A2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B7B99D30-ECB2-4570-8B45-DB53145F2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1188A3B0-29CD-4127-AA78-4A9191CBAC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34709945-1433-477A-98FF-0E5E7C4BF5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F0F7E1DE-AF69-4E37-9405-54CBBDF160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1BBD58DD-DDCB-4936-AAC8-E3A281207C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2832124D-9F5E-463E-A460-A6B375132B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D5FA1482-E0A5-4578-AF47-404FF562C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5DFEEDF5-A65D-44B7-AA2C-077831BD86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F6F9E81-7A22-4638-A0E0-1308C6CD8C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8149FDFC-577F-41BC-B5DA-17D9D91D50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C17C31A7-04FC-403A-A365-A3AA622D49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322B0855-1718-4787-A521-F0C6FF8AAE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C4607B5D-91E6-42CD-910F-3986C52CDC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10E9896C-B43D-4BF2-905D-472D025C44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F86F2635-9F36-4EF8-BF86-877D91752E1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54BF0B12-5E59-4CBD-B835-ED64E4B4F9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A32C0CB4-3870-4D99-8CAC-A6A4FD232D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413E75C4-9E44-48FA-97D4-D77DAA7D1BF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6F346203-E0CF-43B6-B83F-81DF605555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5FD32A19-57CE-4ACE-B1A7-ACD621C57B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807179FB-E53C-4301-AB7E-547991CB4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9B13057D-E6EF-4F69-B6DD-C796A564AE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6DC07ABE-76EC-4311-AE6B-6F7083607A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677B3017-D29D-493A-8271-DB4B7FF341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93C63CD3-EE81-466C-8F81-36B8C5C2E3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7C2C2226-78C5-4D39-ADEF-404685BDD9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89690E03-AB92-41BB-899A-2B3ACE7EEE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62433877-31CF-479C-B864-1FE9D717AB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856D026B-74FD-453A-99DA-9B161FA8A4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4D16AF2F-4B38-4B80-90FC-4BFD37CE5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E2A7AE5F-77C7-40B9-972E-4E702FE5F7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D569DB07-A76F-40E3-8485-519B146199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4B4FDBAB-BB5C-459D-B899-33D5957430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EC20A181-5F0B-4857-9722-623C98D788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BD81E673-1CD4-438F-B6A9-FFC90CAFDE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F7026D85-0748-4088-9144-F0DB126270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C6E665E6-E3AE-4367-9125-35B67941BC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3E411B59-D01B-426F-A7C9-FFC1DE029A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2F09B546-4C48-4D60-9FCE-7F24396CB3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A427E480-1DB0-4F88-A4A6-5D71F841D2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1C4FB016-9662-489E-B695-E0BA22E0F2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7ACCC0B2-A5EE-47EB-8BCE-15F705B5ED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79D786D9-F673-4158-AD6F-5153D67C38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807E936-71F7-4361-84A9-327D9539E1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45A83B93-5785-4AF8-B60E-33031349B5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99F2F345-1DFC-4079-8E65-2BC43008D0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56ABF212-E491-4815-8441-C45B9DCB5B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77EC0ADF-A5FF-436F-AEA7-26B1A663B8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F895357C-A04C-4ACF-B91B-A6276242E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60D2CD2D-AAEB-4008-A881-72BF0032A5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12D11712-7C80-4F05-BFFE-55494BCA30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BD938EE8-A81E-48DD-97EA-E4F3D2AB90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B3C4D0-A564-4F77-B8D7-94D9A121B8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E39DC9B8-8D31-4CC8-9B26-384554D88F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8FBA3382-88AE-47C9-9E80-C221303E59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FA61A4B0-E916-492D-8AC2-6FC7274046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2E756C1B-743D-42EE-84D2-E000668166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805F1EF0-89C8-45C2-B7EC-84E8FBFC46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17B41815-2096-4901-AE5C-203F40163E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5A3F46F7-F036-49C1-AE10-CBDBD31A1F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EF2D6691-AA34-48E1-8B6E-3217E340F2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690010EF-616D-4212-8B03-C2DB53DAE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9D1A682A-6741-4732-A712-A90DEB858C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3F32CE86-DCE8-49B7-812E-1D52D194F8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783723C4-9818-4283-A88E-3E09F13CFF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4115C140-2BC1-4C0B-97A7-CBCBB1D284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8FB19EA2-3922-4283-9EAE-7740CCFED9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A04A1D13-2D52-4195-897F-01446F1904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5ACF5F1F-0C66-4B84-A91A-62121B9442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B0222A02-9387-4C46-80AF-7143439DA2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D3F0A894-89C7-40DE-AF28-6B18619714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115CA9FE-F8A5-4A9C-AE17-E26ADBF64A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490DDCA2-538C-4199-BA65-D3CB947B9D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E399EAF4-2B94-4DF2-8D83-1A2050E829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7D1DCE4D-99EC-48B9-BE81-376ECF269F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E83B68B2-E514-457F-AA10-98EA1614B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2CD4E346-1374-4BBA-8090-9564F1205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41034AC0-ED33-4E58-835F-E78F40F41F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2A7B3347-7EC9-4742-99FD-62BC8E3F18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325BB612-6F46-4926-B4E3-51CE68F2C5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9330B949-E6AB-480F-B8BB-1CCDBD09F4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59A5174-63DA-47B1-ABA6-FD32749641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D86D87E2-AF6F-425A-87E2-F6A020E6E5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21D2A0C-5C7A-4C08-91C3-851AC84802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6C3D9B74-B2AB-47F3-AED0-0EDE9454C8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18C63392-6997-4D1A-85F4-F7CE746BF5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8B00DE71-ABD2-4704-AA58-23C29B854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DFDB8076-A621-427D-92F3-5E10468F4D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D849A8F7-3E0E-406D-9A00-8F835E12A7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8FC3401B-DB53-4069-A208-AA2338DC6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85800B7C-DAA8-4038-9DA9-57DB9C9C4DA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944EB8CB-34CE-44F7-95D8-85DDEB2E8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E505154F-931D-465A-B586-CB2C781EEB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4854B3DD-A45A-4AAC-819A-1A2565DE6A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7AFE44C3-1465-4F0D-825B-221E403485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98D064F8-B344-4AC9-995A-91CE7608D5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38EDA54B-E106-48D7-B2DC-BC14A913E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2E6B07C-AC49-4D31-8161-8C260A123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54D44709-BC03-4F50-9407-1F2EDA6313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ACBF0DB2-7369-43DC-ACE7-74BD18CCD3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51360F93-6F29-4BAE-833E-B70CA14C37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6B3F47A8-3BD6-43D7-96DB-320D03B148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456B734D-C1D8-46A3-8CDA-BA8F86366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F94748D0-F095-4CE2-A96C-9C73F882A4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261D8486-6019-48A0-B66F-907449BC7A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C3DD832B-1A3F-448B-BD92-818939E74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42673140-018E-4DC3-861E-D57485C642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366324ED-82BA-42A7-BC87-348448CB2C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47F1963-D6C0-4080-9BE9-687BD7695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2B7B80CA-F8EF-4486-9C9E-A9EA393236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E8AD2843-E3E2-48A0-B72B-E7023BE2C8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89EAF077-DD18-4D68-B358-734CF30437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C7876AEA-C398-4D00-9C48-74297AD535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970012FC-74BC-4213-811F-40BF96A005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35E0E888-9465-4658-B91D-F6D2AE4B22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956D7E20-1726-4CB5-A157-B13074A18F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AA2616AC-2995-40A0-9D7F-4E4EF1E2D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D54F2CD4-D641-45EC-8176-E3DA31B13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B65A4156-9E06-45FB-9781-023AD78770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9362BA70-E09F-4850-A580-6E37F44EBC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3EA2CB47-16F5-4179-8364-11DA9B36D4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E8234E17-0773-427C-955B-88CDF0D8F1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37EF5DB2-F006-4016-9B10-D2B5826DE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3561A301-9128-4F12-9444-3DE1A83A7A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E63CADB6-27B4-46DE-BF6F-943BCD3BAB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EF3CAAC5-606F-4566-9FC6-FC4CFBAFE5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A2763F4B-83B1-4B8F-B896-0215951D2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52D853D0-B8CC-48E3-BCDF-63CF7E50E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90B95823-A7A4-4293-9A29-140155E5B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56B1E251-7108-40E2-A6CB-83DC2ADD9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337963AA-6B8C-438A-9BB9-02577DDD85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9EDF89D6-CEA4-4574-94EF-D0F374EB2C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1E3F0411-E836-4EB1-A0A3-6DA3846699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EC0029D6-FB74-4E14-AA1A-B051C7D5F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903AEB69-D580-4E42-BAC4-22C7929A8B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31F6C29B-FC78-4063-BB07-791C326F41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61730BE9-56D6-41CC-84A8-D50634849C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525322F0-E44F-4D25-8C0D-30B6AF654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723A8811-A1B3-4E76-BDA6-9283E86040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DBB0247A-6623-4C91-AD99-AED1E36B1E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6F5B5B2B-24CF-4E45-9317-C6457054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D455318-E598-4877-B072-4EABDD0E0B6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682C3176-F547-43DE-B3B9-838877437E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CDE59C4D-EADC-4D08-97DD-D492159982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93F64EA-AEAA-41EC-87F3-05041C32FF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BA91D14F-5728-42F4-8E64-D18073697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7973CCFA-3B82-441F-8D88-24994EAA1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A7F55700-C61E-4489-8D66-D5B57351B9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91D7AD8D-3F7F-4344-B2D7-6F2E4BEABC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27C3F31D-711C-4D6A-A417-8A92A2D1F1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552728E7-E8F3-4DEC-A351-1930E05C0F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B5228A58-3776-4841-A8DF-EE1A74033E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85C834E3-9B4F-435D-A9CD-1601AF10D8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6B71794-E8F8-45CE-93F6-18CF462860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FAFF8567-7324-4AC9-9E2E-7441D4A8E0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30A6D3FB-FF15-4E70-A443-DAE77A8F59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CE4B84F2-0448-4320-A8DE-EBC854A34B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4B440AB2-A263-4449-A0F7-C964147F14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C8FE0345-AF7A-46A1-BFF0-23FF1E25C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C0264E5E-3FA0-4AF9-A0DC-63309941D3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7B9A94FF-7A08-41F0-8650-1BC9D0CCF9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497A152D-A3FF-489D-8CB3-710C8A01E3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3976B7F3-1C96-4497-B880-F659F8EFE9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EE4A0825-BF0C-4B9A-9A65-16361D0EC9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52C586A1-92E9-46CB-B1DB-997C5CF518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619D5E46-C104-4013-B338-D35C5DFEE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BFDF0F07-6E14-4CDE-9881-C25175F714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54844833-BC7E-4CFB-81DF-5C29378D16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E5828690-E79A-457A-8C0A-5AA592F5B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A4E71325-CADD-4ABD-947A-6DC88BA71F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494BE5D0-F986-4725-8E0C-72C9CEB774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F42E5ED8-C6D2-48EC-A766-970034CD71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3F9A98F8-9CED-4370-A232-DA0CCE1B91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63616181-FEF6-41E6-A9DC-A5332875F5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B085B6F6-9DEA-4E62-A533-B20C58E4BB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4B78E198-32AA-440F-9B91-CC8D088F1A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914A9472-AC22-42E8-AE53-D12348418D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52DB754D-810E-49BF-8B5A-94628FF92B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EF7B1884-485D-43C1-B067-2FB21DCDB7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2AE83E96-8F11-433E-928B-9E43C537C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FFE231C-C790-499D-91EE-A0EBBB45B9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FE43969F-641E-4F1F-9CC9-D1198D1BB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135CE40C-A860-4434-968D-BF97D85176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1B267F42-D114-4D89-A654-6A193AFE11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C1A6BC55-6A58-4CD9-AA4E-BD627D8C7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CBD6A2DD-797C-46CA-9097-9C6AB7B4FE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D75E12C1-69E0-4519-B77E-B8F20BD00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43622DBE-2FC6-421D-A7A2-E3A9365682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863DB2C2-4630-4B68-B63B-776D5ECD26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2E6A671-42D9-4346-B685-F989EA02B0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89DA4394-7494-4831-87C1-287FF25D28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880F92FB-C805-42BB-A0F4-65B977C6EB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B638E6FF-2DB0-4930-823A-304AD5C26C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DCC4A4CF-58AC-4502-8519-C5D373292B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889B83FC-063A-4482-A91F-04023EDD8A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9554E4C9-E9CD-4868-995B-FECE94E194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FFB3A3DD-5F93-4A6B-9E2B-E9B90256D1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56FF5331-13E8-4E86-9F51-9FEC556BEA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14B1DE5-E4EE-455D-BD26-84FD8B47DD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6D8842AE-C1C7-40AB-B22D-A31A68D6E9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A52EFA3-2699-4140-85F6-9F281B39E8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BBB2B03B-106E-4621-B7BB-1570CF109B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D0135F13-A709-42C3-8840-29DD81B539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D2D252C1-B3A2-4086-B26A-0D9A9776BE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BF5EB724-5B7A-41A8-AED1-9E282766AA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442C736B-1C72-40B9-9086-E499C799D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32D41600-410E-46B9-A4C6-1DEFF70233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76172F86-7D40-436E-91B3-94D92B509A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30631ACE-2A48-48BC-8E76-D18D56CE84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4EDBA394-2DC6-4F26-AE43-7351FDCFEC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313BEF4A-5A88-4105-AF29-2F00B4F8E9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B1602030-0DE2-4E32-827C-EED503B65C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D26D866C-3F82-4434-BEE8-74B35A1599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2D961B1A-B694-444D-A074-A419A9B76B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1977AAC1-245A-4C49-81AD-AFEAD0E6D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7ABD6199-FCBB-4741-8B54-F20E63AE1D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9304BEB4-6664-464D-8A14-E7B367E61F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C435326-4E1C-444A-BC0C-B3285A3A26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7B232D2C-8255-407F-9404-7C4C9AECF3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65E172CB-0891-4465-BC2B-D329365945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D61262BC-F2D1-4EB3-B058-D4631D3A8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435CE733-EFA3-41F8-ACAF-A91A0AD3CA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57B14B9D-5D26-41CD-A345-5EEE4BFD64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9E09D28F-EC2F-48C1-8816-6C39F80C7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34B7CFD-58F1-42A8-BBA2-B28E7ACD92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2E344713-8411-433A-B368-7AD98E6B03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6CA96A89-F084-4D44-9072-CACBE6764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31134BD0-39BC-4A6B-B952-FF7637688C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4D5A4D0A-E4A6-43A6-928E-2F4D22BC2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621D84BA-26BE-4A33-8EA2-CF6A384AEA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A1C5288A-54ED-4737-8536-D2A1F82F03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FF2B680F-5712-4472-9270-A8979DDA5F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A9D04E33-B733-4B25-99A4-200EF186BF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B614AE81-C7AA-4D9A-BA15-CEB5CD2347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AC53E646-2379-4401-B10A-5C10F8AA66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FE0A20D5-CA4D-4DA0-9E10-6F65D443B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3A9377BD-2608-4BC7-B3D5-7F7A0BDC7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71ADE19C-F0B1-4196-92B5-CABF414BA7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CF24E3A9-E72A-495F-9278-C0DC535B78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24B665B8-F5A9-432F-8392-F187B87E1C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CF68DE0A-46E2-4DAA-9D31-8C75CD8B72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3334A40F-AA4C-4877-A65D-D96A6F7D5E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1A1ADD45-BCB0-43DC-B1DA-8E4BF34067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FB4062C9-5E2B-43E4-84E9-436186EDD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81F5EAF-D8D6-4A1B-A520-86B229F71C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49AB60A-3F29-49B8-B19F-4DD0BB6006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D9EB746C-ADC1-41D5-80DB-80CBAE6D13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96662C4E-3AFB-4AD8-85D0-B8068D813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2E9074F5-9285-4F4D-9299-ECE3B9DB93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D6D5FEC0-7FA4-4C24-B7A0-45F05C8B9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19CAD9D7-1147-4E5A-9829-ADF59B83A8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CACBFC18-B0B1-4B07-B8E6-292869A703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5096FE15-633A-4A87-8D2B-79650D842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87061026-2989-4F58-9283-59BF897ED9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C7585D1-3D51-4260-860C-7D7C353F6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82F179E9-DF8B-44E9-9E03-4EA337EC0A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8D6E82D1-FA54-4216-AED1-9EC20D740B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A8D0EB01-7038-429C-8346-233247B5E8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8B1E441A-F031-4B5D-B22F-B52403BD93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8D39230-7494-4E2A-A986-9B9F1BECBA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7670C4DB-532F-4003-A76D-491096BCEE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582AF3C2-754B-46E0-A25E-4A5F1D5799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C286EB3B-ADE7-4729-A284-3B6CD404ED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BC3BF5D3-69DD-449B-A87F-55874D9CDE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8C975BC9-4F74-4AFA-899A-F6499DE1E9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42B325A2-2507-422F-95F3-72DF1C35A2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E733187F-FD63-456F-9479-47CD8A54F5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19F69286-B732-4DFA-8C03-B56806972F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820605BA-969A-407B-83C1-36C87C3196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BC8BD47F-B735-48FE-AE60-8A72B4817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7BED0580-CA9F-414C-BD94-7A70701A2C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BA52C640-BFA2-4612-8E26-FFDD103C7A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2B255521-313D-4C73-89EA-7B34DBE1ED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D02BFC38-028C-4139-BBCB-4D587021B3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874508B6-2B75-44EB-80D2-B101DABE0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A2FFC1F3-34AF-4CF3-BFFE-19E6D76A1D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2891BE10-E882-4AC5-A2BE-5AA07A4286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5594FE88-DC68-4B24-9650-D2BB98498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DD099A10-C9AE-41F0-A480-C6A7D2BA2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969217BB-DF57-4901-851E-EF2EE50BFF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969D26DA-5BA1-4E00-9888-4962674F5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75B8CC10-175D-412E-BF9B-16B299714D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E961880D-B433-4FC9-A23C-A6923F0FDF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AC2A5C95-0B3E-486B-8C81-162DD19BBF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BDCC7973-19CB-499A-9BE4-11DCFCC0E3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40FA6F45-70BD-4521-A4A3-67A11E83BB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A9064C94-4B6A-470D-ACEB-A5D7CA4BF5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4FC92F58-2FF5-4A98-A005-B4E0DF6376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463C39E0-2492-45D9-8DB3-074E78D36B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ECC90489-169A-4209-9342-00AD1A588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551372E6-1F51-4C4B-ABF8-B29215319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69C1E91F-2F1C-4329-BE20-407363EB0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51D42D86-848E-4C03-A309-FDFD17C0E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33AF96EB-F1A7-480C-B520-A68A8F5307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516F53C8-1D60-4E21-AA4E-084408CC96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D5F90AEF-5742-467D-86C3-E6CC28837C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117C2D6D-5FAC-4521-AAC1-598CAA16C2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F5EBFE74-E204-43E2-B060-74D9A2966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5B7BC829-3DA8-4D98-8F04-B381D35042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4B76468D-CF36-406B-BC87-3D8DE9C4C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5585C563-C93E-4331-B376-6AC59D4D1B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F8EF185C-DA64-4363-B84D-E8F54B8E00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29F370C4-384C-4D8D-AF2C-1BD551DDA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3C828BDD-2B8D-45CB-AD94-DF3C6EAD92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A52F3E4D-EF87-40CB-8B38-C4F9E38DE4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645CF1F3-4562-498A-8597-E2DD44D78C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1A729F41-623F-458C-B79B-7C47B756A1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7FEF40A6-8BBB-4D82-8576-34AA05B8F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9E294D06-EBEA-403F-8AFE-20925D0FC5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57D03B44-A0D3-45A7-B8F0-20C76A8B59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840C03B7-A9FE-44FA-AA47-238C282B9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14C1CF1B-84FD-4B37-A383-20EB3EC34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23B85A9A-E616-4A3B-8094-1FA9F4F7C6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DCC5BDD0-4405-4647-9D37-FA0E19B079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42FC5C8D-20A3-4184-8B7E-3A45427BD47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A5F6D531-18D0-4898-BA84-9A2D742DD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35780285-7324-4FC5-BCF9-70EC041D6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A14079FB-7DC7-4FFF-9B5F-6114BF2B63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3F6307DF-1974-4BC0-ACA9-08852458DF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F33ED738-8ED3-4DA2-A20D-DE8B58328D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71381920-70E4-4429-BBF7-AB2D54ECB2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D508360E-B6FF-4858-96DD-386D7F438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93F26852-B6C5-483C-9885-63F9428ADC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88E87B48-F91B-4E29-9333-BFD56773F2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34D9E690-3CCB-4628-805B-60A02EC452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B98BA492-CA12-4708-96F2-013E741778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60EDD2E6-AA1E-4E0E-B815-90FECE5C4D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F4D19F18-11B1-45FB-9FE3-7BF234BC2B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8B090476-8DB4-4FC1-A8DC-1B4528DC3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713E0C74-F53D-49E9-A38B-970C73F6EF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5BC72A1B-1060-4ED2-A9F3-2190ECEE57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2140D8D7-7D87-401E-B670-C009B5C378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26AE54FD-24C8-4532-B249-F698872C09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60C904E1-C714-4DF1-A9D9-AC2305F5D6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6313AF68-4695-46D7-87BD-310CD5CE1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FB7FFA4C-3073-4B76-9E10-393D6A72F8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CB6212A3-B1C8-40DE-8067-D686B869FD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CB41900-F23E-4226-BB40-563D139DB1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5BCBE5E6-8F46-4A17-B0D9-56441E0ADD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94212C1D-68BE-4D58-B3AA-00E11767FF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3EAECB7F-3A17-4B84-A054-FC98AB06B0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9624B1C9-DC58-423D-8B42-C45A6473BE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F097274E-1BC8-4AE0-A170-82A880F4C7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E86F5EA-550D-4066-ABB8-9E18E8538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68436DC5-0DD6-4387-81B0-86584FBEA3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436C211F-F564-4574-83DB-F882362FE3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70713CED-A7DA-46AC-9DB9-327F4689A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2E6DDE0A-B774-4C0C-9163-6129D6DEF9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90B17BCF-F6A5-4E01-871E-9976DBC7ED3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C2FDC03D-0B81-4614-8ECF-71C7E003DF6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3F2A563B-3BE9-41EE-9C65-7F0910EA7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978B79B1-6862-472F-8026-4A5C6D36CB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75EC0BC1-8FED-4E78-A134-7B4478B88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A8DAA94E-F76A-4385-9E2F-566826E2C2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A308D1EC-0360-4475-8836-6E49F24DDBB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1FA28CBF-D210-4A4B-9AB0-786F7E076A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71585DEC-C04F-4041-A291-A296705A60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10666ACA-AD5F-4591-97A9-455B0A17D7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B66C0D5E-65AB-4EB4-A7EC-EB49105C39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D47A1C3A-C48B-4418-8A14-65DC38B319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1543D72C-5D3C-46D4-BFFA-CF576CA919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51E6F2C2-284B-407F-8A7B-B790E73F09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DA28D58D-01FC-4025-9C43-9BE2199B3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80F96ADD-E284-40AB-BDF7-EFDF3EF4E9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528C92E-5BF8-45F5-9AFE-EAF32B707D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44F7228E-5431-48B9-824F-0B9E66434F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74DB01B8-0316-466E-ABF1-1B573B2A84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4A1C921C-354C-4A5B-9AE6-A7A11BD53F1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5B32691A-CAFE-4168-9C31-F4275BA12F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45F7515B-782F-401C-9660-109BF59CE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3D86BED2-278A-4783-ADC4-BEA47B26D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587B6BE0-2DF6-44CF-A8C4-8CE2489066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21B7A2E7-7C77-4BC5-A9DB-4DD8F47DC4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25FDEA3-B261-4C16-BB4A-CB8C66AC40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1B7B048F-FD9B-464B-A99F-914F14860B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3EF636FF-67C5-4AA8-88C8-C4FB0A29848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F6D35B6E-F4A9-4045-9225-3C61B3289A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2FEFBE82-6409-43A6-BDA2-9153E1CF1C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B366210F-033D-48F0-B275-9DB6108016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64628A88-18D8-4C69-A6B7-E09913DABF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3EC75EDA-9DF2-4A6B-B7F8-BBF3D0B952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EECDF913-60E9-46F3-855A-4E01691AFB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ED7F0127-F852-432A-B26B-A3314CA147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22420D7C-0C9F-49ED-85C3-0898325586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AD58BD5F-0C96-4B6A-B614-2EE301CB4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27BB8002-F036-4E23-AB84-3DF97438EE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AF46C1B9-5AC0-46A7-8429-9E301BA87E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E297AE61-934C-4C7D-9D5F-B2C1691FAC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9A7E2A5C-EE4A-4C87-A2C9-6D8AD5F1A9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AE3FC832-F2A7-4DAF-B292-B804E76424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574DAD8E-834C-4AC2-B6A7-AD65A4E3531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59BCE25B-C9D3-4035-9FEB-3FED4A2777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27FE2B28-37D6-45C5-9A02-9B36C4B7F0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131421E5-1592-48B4-A363-75ACF1CAF4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9C6FB19E-6465-4608-B859-DEFF4D6636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13B929E7-04E0-48C5-91D4-925AC05C1A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88DA9770-7EF4-4633-8341-C2023EA975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7431E6A7-EE0B-45B9-8BF4-98B376C914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2901BF24-4D39-432E-A021-A6521AE610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919A15CE-A88B-4A82-8EFE-0BF1422AA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61BE732-536E-4F5D-A9E0-79B4B1F888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63BFB51B-BCEB-4885-8DB2-3E0B46203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5A7192B7-F6FD-4621-B6E6-AF961CA610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D6BCFF-D346-425D-80B6-8FAD6F97D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1F2915CD-FBCD-440F-BBF1-808AED6D0A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5A847473-9A81-40E4-AD49-BFF12C70F7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B3017363-DE22-4B7E-ABFF-CDB78F1CC6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21ED362D-4235-4E2C-940D-9073C93E5A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CC17EF0C-D68D-4597-9EF1-DFCCE19BFB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5AD284D9-9035-4EFA-8366-B0E9156E35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E19F526A-5F03-4776-B3B9-D9A0CD8B52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2D23303B-8D90-4263-B54A-1DA710F345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220E2E17-6DA3-4090-A0DB-3BB6BFB5DE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EFD5978C-0F7A-41B5-8D23-8F708A376C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F8819A90-66EB-49E9-9ABE-1C71FDE704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87225A82-A495-4C8E-A5DE-FFEFC5C178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2D1C3AB1-37AD-433D-A092-3DC2927431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C1A8BF7E-50BB-47A3-BDB4-D159C9D83F7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5AE668A6-82A8-4D29-89D5-B6EFAF3F7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D3122675-68BF-4E51-8AC9-37934FFD40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9B5DE5B-198E-4D74-ABEB-40BFD4A04AA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EDA61768-D151-471E-AA4F-CBC6F8ADB2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4208B706-0AB0-45EB-9BA8-5C2EBEAFA7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A476DC61-51F4-4625-9017-E0632DF439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3C6FE584-40A2-44D6-ADD6-10642A9BBD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4D8C750E-4723-414C-828A-001DB629A8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DB51C2D-7C5B-4557-B5DF-E0CD6848F8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4BCAF4C-CC2A-406A-9FB1-299391D399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73CCEE4C-554A-413B-9C26-5C1BE33014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9BB0CCD1-012C-4F69-855A-05AEE22B5F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C8A9637A-E74A-405B-B433-690C4AB1E3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A918B2D2-ED98-4A2F-A68A-CEB8ADBE04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E00E6B6B-539B-40C1-B3FD-C59A572E6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637B2891-DDFD-419A-93FD-23F79E7FED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4CE33225-9CB5-4C5D-9B95-0B51B4E65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C3680AF8-C724-4793-AA80-C9680DFBD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3AB857F7-79C6-4C41-B375-3F3B0B7E01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B05775AF-55B3-4642-9328-36D56643096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C97ABA4F-395C-4150-975D-3FA5037C65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D3FD5461-C6A7-4FED-9941-86E067E769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8023A550-2756-4A94-BBC3-3EC48CB090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9B8EAA9D-712F-4057-AEAF-030C345C2E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137B5715-2D80-4CD7-8BAC-37E1C1E680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271D0BC6-D901-4FC0-B8CD-F6D1A2497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311A4C26-FDE5-4DD5-BEBE-4B4579BF30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9B8AFA29-0ACE-407E-82C3-6D3E93A9E5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A154923F-0357-4598-8158-5D24C52765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D7E7A20F-7B7E-46A0-ADEA-8714DEDB88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4C471476-B795-4132-966B-CD22B8D6EA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A267C1E4-F6F9-44CB-8B58-2AA6BA74D7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CB9CCC2B-AD76-4BB7-B82C-7F879A731D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90949EA9-FA6B-49F0-8197-74DC277754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241608B9-0DB9-4901-BA8D-EFEE21E5D3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E0D96C62-3B9E-4D7C-8213-39B3895E28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297CF6A4-3631-4981-B258-58E8A1356C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FB2063D3-09A1-4341-83AA-4829A7F4CF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7F261AB3-A294-492B-9C8A-54CFACDDE1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246D4779-0BD2-4E9D-AF7F-8C8CF2AA73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7E291E27-72E3-4C7C-B2D8-A35F82CCC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A418962B-4DA7-4687-BCD8-6076B270E2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4DDF28A5-9331-429D-84AF-9470A446E1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2DCBCFE1-31FC-4701-9023-279A42A8BB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360438DF-D749-47CF-81A5-25AF3C2758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46589961-6B5C-4F45-929A-37597ACCAD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9560FB62-1B80-418C-A41C-33E0F8845E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F8FA2611-6EF5-4315-B43A-4DED22B9AB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F582C0BF-A721-4823-B546-F0C101DB69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2BA48481-8ED6-49C9-9FD1-37DA27AEC7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85057EC9-59DB-4088-B7C9-7E852055FC7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3DEB4BE-730E-4C7C-ABCF-E493331ACA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54731184-8B1B-48F8-8E60-1FA0AF91D8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9672CDC7-F0D6-45FF-BCED-C1566AFF4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F94D8F16-D056-4975-A03F-33CAD59E5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ABBE91C1-BDE0-44DD-ABA5-A4DD42C8C5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61E70E07-58E8-48C3-A9DA-6B824EC1CF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9463120F-40BE-4BA5-9776-216C0C4B6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3E44D641-814B-4CB3-BEEA-BF70B2A2D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51A5DD58-33F9-4C1D-9B13-BAA4083D1F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8F3DFC63-71C5-4D31-9432-B58AC43946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1778AC49-A9A2-41F9-9621-2EB0EC1E89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76CF1480-96F9-4365-8AB8-D885104C6F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752B6234-6E12-4E87-8CDC-506D463446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4100F556-C9EA-41EA-A3B0-899C0FE12A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49D410D8-379A-44D7-8AD5-AEBB6C8F89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8D225975-82AC-4D55-A639-A71FE8C18F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A4006611-24F7-48F2-BE49-42C24AECA1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D88B3449-B624-4C74-9BB1-367BE39C5B2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6DB8DD07-4089-45B2-8370-6F6AB438FC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D09D2191-3BEC-4550-B197-B94E73823E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7654B0B9-02BA-4AA4-8048-873857EECC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416A2B11-7FC1-405F-897B-3D918CDC5C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ADEC680B-93B9-4677-A76E-3FCE1F3E1E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DAAE665E-C088-4F56-BC9E-8DD9473BAF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5066242-DE60-45EC-B27B-51AAFE575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64C1EEF4-CE27-48E8-B16A-D6A7B77A74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BA20B5EC-596B-4462-8E4C-8C66E38C4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A3B48D40-ADFD-479D-905A-C052AC4346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2F57171F-580B-4912-92D8-5F7DBFC464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607D2819-C047-4F40-9CD3-F521C353F3C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70E0EA56-7C9B-4340-806A-DFDBA75731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E4A2CC79-04FA-41D8-889E-CFB031181D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12EB9C8A-7969-48FD-83EC-56649B29EA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94A76195-FAA6-43C4-A4B9-8647A6F430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FAEF3C06-806D-4BE1-9987-8942410894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C2DD1C41-21F2-438C-8F38-791E527ED4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D9456437-F988-47BA-8059-9F5C8164A9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6725C2F0-0C53-486F-8BB4-4A10B2A630B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BD033AB6-DA30-4713-9628-60402C35B5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39859833-AAD8-4CD5-9AD8-A1DF250897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C3BCE8DB-B6E1-44B4-92B8-38A2BD5DC6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F86F2398-3ED8-4819-9068-697602382C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4F1DE27-98FE-4118-8C02-C22F74C4D5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BA3E85DE-97C8-4D25-A855-B96D7E5D00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867CB356-DF73-446C-839A-A03F52E97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6677DC90-598B-4498-A60A-658D8F971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EB51350A-451F-4A78-9ABA-C4D8612BD3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5A813308-C8CD-498C-B86D-988606499E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D74A3569-C7A9-4859-BBCC-AADCA3E21F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F0ECC21-53C2-4D11-8C7F-0FB5A67BD8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856715A1-AF9D-4CC8-AF2D-93FBBF7D44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6B71D9F4-D2C3-43B8-8DB2-6936002AED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7C3FB0F9-8BCC-4E00-AC82-0DF7D9A878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CC945278-1C89-4232-BB44-B814C2A8A4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B8DDFA81-19C7-4A8F-AD77-7E3DFCE866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977C3379-899C-4BDE-B644-C240363D0F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28BE0A76-44B8-491A-A6C1-5654E6633E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FE94C86A-22D9-43B0-906B-D585032103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D9498E7-B338-4877-93AB-E771E6EBE1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C7F1106E-1579-410D-B285-F7A33B041A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2BD18693-7DA0-4FA2-BDF0-1448A6DD52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D81E00DD-1D99-46FA-9D32-8BBD1CCA7C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8A13B487-810D-4503-B85B-C596E0209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4F3378B-5E81-4BF1-9167-D0EC23A0E4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DDC27399-1072-44DE-8318-B8FA432EC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2D2A7444-AC6D-42DC-812A-FB3939B00A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374638B5-FE0E-4E8A-8EC2-897A8B2886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185A5A35-C232-491B-82A8-855B230663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39A7AAA4-9524-4EF4-A5B7-47652F1D7D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84E3620F-01AC-412E-9C13-6B35921921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85192641-53DD-475A-ACD8-25C0762ECB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30006F6A-0833-44E0-A453-976EB38E1AB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B421DE87-F10B-46B5-A7C8-A656123EEC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3722152A-7D36-4774-9F11-ECD36A53B5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259B094C-00D8-4FE6-A86F-CFD0609EA4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B8F31827-1368-4E7C-A9D5-6F57CBE3ED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13BB57F6-93AE-4EDC-98FD-741B8C44E2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B957DACE-ABC7-4682-8E1A-ED324AC053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94E26F16-A6C8-40B4-8D9F-EC60C889CC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C81D8139-A5C8-4C4D-B755-1CC6C7142A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6F25FCA0-B908-4E4A-B715-7B7C0820EB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7718F574-C998-42FA-97AC-A9B3B6369E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1751C0C8-ED9A-4B71-B68A-B4286CCACD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575FCE88-F6E1-47BE-87AB-091F3F1E72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3BCA3859-49FF-4811-8EE0-3404D13EDB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8D2BE2B-8621-4E08-889F-F6864C9F07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1C6201F0-F6F9-4D66-BF2B-7BDFFC53200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87864229-7A24-424E-8B37-716CA8CDB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C139280-7B48-4863-A83A-AFA7CC2B52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553BA61C-3FFC-4BF9-A294-078DFB3C33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F8EF7667-8F59-4818-B994-4277E8996E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B775696C-65B5-4F67-8F63-0A31F11FD9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1739F5F9-144E-43C4-8A1A-61EC311BB5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2389E25E-A805-4087-9C15-D1F941F27E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708549D4-B183-426B-A100-8ADD98B3AB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1E039C8F-FCF0-4270-B378-2B9E561456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87DEC1B5-9F9B-487A-8D6D-3E6F536F69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C7FDEA4C-634B-4DD9-A2D0-E2EFDEE7FF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C521F069-1CAD-4206-943F-05CC91A68C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A926BEAD-E12F-43DE-A115-592FA42E36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1F33FCD1-5CD4-446F-834D-AA758C7975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DCD8C659-33F3-4A56-89D9-83548FA4E7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445380B9-A5C6-413F-9ADD-59BB6ED9B1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520BC657-4011-47D7-8628-C355A8D400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D28B70FF-FCC5-4007-B823-DB4CE83AF2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433C95EB-4524-4466-822E-ED438DAA7E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6BBE47F1-A22C-4B0F-BAB2-D4EEEBEA63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F8749B9B-65E5-43E1-BC23-AFFE42A603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1C7C49BC-466F-4367-A3A0-32FD8DC14E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5DCF0500-1B2B-4BD7-A56C-0E63160A70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54376D93-E70D-44C0-9CCF-8794DA48D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AF979B4A-784A-4827-873E-38B7DCD098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39E823BA-9AE3-4E1F-AC5E-33E096752F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DD25B93B-6A97-499F-A0E8-3E8DDF9B8D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4D29D4CD-9CB0-44E0-9B8A-453959BC36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399DA9C3-D4A8-4444-819F-FEFDEC71B3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E5E2CFB7-3629-4B05-8C14-CF29BE6E08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511E3F88-0CB0-428C-BC83-8948F8E35B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808ECB1F-4BBA-4C01-BC17-CE9A0B54FF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3E346096-B627-41FC-ABDA-3D4F4397E9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3861D6DF-0B8B-4BAA-A8D9-4C87440C9FD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14323947-9E0F-4CC9-A5AD-8376999819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3C9910F8-97D6-4CC2-BAE8-A0A8F79A60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B26737BA-1742-4638-99BC-C59CDC3DDB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449B29C3-AB99-468C-B8B7-181F053D22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78D61408-5A62-47AA-AAE3-D410C00A31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1767DC2E-3975-4388-B7FE-8C2D3B3427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A88C4969-D5A1-4549-9580-414D454F6D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7363A212-6774-4348-AFF1-E07688BF2E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68285544-791F-42BC-AA3A-2FC420CCB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D18F3ECA-FFF5-48C5-8CC1-0FD884473E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24622C1B-B0C7-4003-8879-0081C1DAD1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634D500E-8EC8-4D45-B33C-DED8B988D9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87C4036D-8303-48D6-9217-FEC0FB8274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DAED9EEB-4C2A-4FD8-AE7A-A8EC4F1677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3C9AAE30-5652-4484-B4F2-160E754BDC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A3DF37EC-F20E-4172-94FD-15FF24CE22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B1996980-79B0-4B7B-836B-AB8530ECAE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B2856CAE-2631-4723-8338-9124B2ED30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FC3D724E-E2C3-4645-8960-D432C2EF8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2D607442-5803-49D4-8024-B7909D1F30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9441B1FB-D0D5-498A-BBBF-0A8E01EE6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2D9AF0AB-55A0-4699-9085-54429E1D761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6A3F3651-91EA-48CC-B7B9-65BB5B9041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FA4F4E39-2AAE-4F96-8E2D-D4BF17C4C9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E2DFADD2-0B58-4A36-A8D2-B791DB517B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6E9C8339-0FDF-4CEC-AD56-0C5E91A5D8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63D8E5E7-D077-42A0-978F-D3929207E1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5BAF37B1-2C6B-4E67-BAB4-0CDE9927B5F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F6986706-0737-464B-8962-27996B00EF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BA798AA4-D4A8-46B4-B196-068B1EDDC8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3A3A1F25-0F72-453C-8F74-B53CBE1522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52DA7378-003B-4B11-A81E-C8D4062548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63A0C902-B163-46DC-A5A4-97E6DA8756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A36BFB3B-3541-4CCE-B2C8-E2DD820F67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EFE12419-C13D-4C68-87AA-4834FC9C7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C354E133-445A-44A3-8AEA-1E81407BAF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626B3DA9-EC2C-4307-AFFC-ED4169F5BE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1DACDD1C-83BF-492C-B330-EC4547DE78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F26E1A12-D7BB-48C3-A682-AF4D38B8CB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89C74E43-CA70-4581-82F0-D7E6FD8236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41CAD032-0000-4045-A71A-CEA3789F4BA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EE2B5186-5471-4DE5-87AC-694E2B267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8750108B-23C4-4A41-8214-43601AAA8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127D746C-EE23-4852-AF01-648753B5E3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854ED201-D3E2-4066-954C-8D71B66222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4A89A644-EE91-4626-BA03-489FD193947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E8EA68F0-E314-4C8F-A70A-B9497A995E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C4B3194B-C0DD-4166-982E-2A9DF22159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6AE20853-2D9F-4E97-B069-C19E3B50CF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158C8F0F-4770-4DC2-8DBD-4E8F6E167E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105DEF60-8FB0-4F26-B7B3-F2781757CB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F802A205-1FC6-4C21-96C8-03D62BCD4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8AC68000-1450-4CFB-BC91-041DD79C6E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1631E34C-5986-4963-B398-0E1C2C5FF4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4FCB78E1-B3B8-4426-AC26-160E51BCBD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8E4A816E-E9D0-40A1-9BCD-762A91F2B8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C7068028-4F52-4D3C-8C76-124A4DF316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EB7741E3-D8BB-4AAC-AA5F-D777FC6AC13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F3316902-908B-47A2-A881-34A0E1A42A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D3A5BA5C-2E49-4080-903E-EB38CA50B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4ACD0C98-7710-4CE1-9BE4-C15B47206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CBC259BF-AF91-40C0-936E-EF1E0F3329B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79CEC7D9-DAE5-4207-A063-2E4F06EA17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83271D72-EAF8-4A7E-B669-A54DA6E717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6B894820-F9DB-4EE9-901F-649423E864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769D8A5A-8D47-4A5C-9573-63BF09E384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20309603-4DEA-45D5-82EF-BE4395E8AB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BCA462B5-A6B5-41FA-8C4B-F0044CE5C9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156BA824-9AEC-45A5-9E76-3CB6DA0DCF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8705E3D8-C004-41F5-A8E2-442C29B81E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E9733467-3AD5-48D8-B457-6708C8E5BE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62E41416-BC23-4478-8041-9593A0A43B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954DF888-754D-4161-AE88-4E2F4A04D4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365984D2-94D6-472A-8079-AF1646A5AA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8844B6D2-235E-4C55-9213-9B994D4A16F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B2AD172-0D17-48D1-BAE4-86F688E200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13D5E09-8481-42D2-A140-F3DD802408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99045B13-9938-4EEA-A672-2D7FCA3063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FD4FD87F-6D49-4AF6-968C-D11AB8BE36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E2F7DC30-0258-4F51-BB24-9FA29F6385B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A95C84C2-93AE-485D-B70A-AFF391A576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A0089177-0733-499C-AB0F-9E86592A15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8651A830-CDDA-42C3-B4C8-6F1046CD59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5DB7CF0D-B217-4994-BFC7-0BE3CBE6AE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A9B7B2D-2773-48A6-86CA-DE3474D1E9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C2BF21-396C-49CC-AB6D-BA64C5DC6C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A3538C01-7A9A-43CF-99AD-B46CB7E6C2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C2E192A0-9BDB-4264-8378-0E1CADBF51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CF45370D-CEBE-415B-9B5D-4126E0EA15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B9E17607-A473-45F7-8D4D-B8DDAE6B15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8535A104-C696-4453-9AC5-04075C273A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1FB017A0-2A9B-4773-B90F-7B11937202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F68F7CDA-292E-444B-ABAB-A1E3A4791F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368162A0-6718-44C4-876B-8AFC140927A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88991C98-7C4A-440F-8D8E-FFC31F71DF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D97B95F-24E4-4E6E-9575-175B857D64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B30D0F78-4B1B-421C-9C65-E94873DDD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9AACCE90-DADA-4D45-BF46-2A6A07C99C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D0C7BACF-B38C-426A-B655-71B48550A0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A27058CE-1A03-41BB-B62D-946C070AB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3C335387-7970-4644-AA33-DBC560640C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85FE385F-97D8-43F6-8CBA-65436B80AE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4ABEF698-8B27-4709-B291-ABD60CB85E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6337DA44-02FD-479F-AE14-D60BC5B14E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E621A73-5086-4F34-99D8-3B6A1F9F2A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D7B466-CA2B-4718-B4A5-06A827A669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44CD4F78-A0EF-44DC-8875-BBF1C4DC56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251CFFE6-8A7F-44A5-B4A9-E5E9397B66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585F6299-9A2B-494E-BD58-51EE902033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B5128F3-F0DD-427D-922F-317FB90CE9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871F6B5C-DFA4-425B-8CEF-A407748C21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54EF1955-9B13-42A3-AB9B-080DA1D939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67DBB98C-E748-4AA1-84DD-31DC4D9C42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7756AF53-2108-4968-9340-DD10EB33E7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6638C328-BFE9-4E7C-8579-C46C9A867D5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F312AF35-73D3-486C-99B1-B8D152DF5E3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501D6031-E27D-4F68-A2B1-CC79DCC8C4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29C02A69-5170-4351-897B-C6959230CB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A0942053-DF10-4414-AD6A-FB4ECF45A2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1F7334B0-6CA4-40EB-A6DA-1508B9C9C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76CDC14-2B3C-4351-81CE-347B684BE0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5B4657EA-D172-42BB-9ABC-A3B927FC66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14D83B0A-B741-40B2-876B-CA1F8A515D4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99D6B41F-D338-4B02-857C-F8382F74E2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FD110456-288A-49F4-87CA-49F6E3F1F9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1AC97C26-4420-4570-8730-935735EAC42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CA4BCA8E-D410-4B2B-BCE7-22ACBA64347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1C93263D-74C8-462B-BF95-A631F13E40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6D5B09CD-CD5B-41F0-BD3C-3127300239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C78A565E-21B4-4682-A4EF-35EF7B8851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B6BEAC9B-AE83-4664-930D-EA45E19D4E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17319E04-A5A3-4816-96A7-31D06AE4D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C53705E2-B342-4D3A-B71D-36EB923F349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9894A0FD-1B9F-4969-905B-49BCF6B3A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A1C93D3B-FA4D-46A8-AFC2-C94DE86AAD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F54F457E-7475-4B45-81E7-C15D1BC5A8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19C24155-BC50-4A4C-9554-975EC57B61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719480BE-B3FF-4FA4-AA86-D935C8C5D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645551AB-3939-410C-81E0-B2FB2C8F35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D7583112-7094-4DB0-AC00-A4A0CB9760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FA5DCCA5-3BF9-4826-9F29-49F3C974BD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9AD186A3-37BE-4B45-95B3-F8475B7257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A3B627D1-FC82-4D22-A6B2-0D5283164E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C549AF2B-47D5-42B6-B0A0-1AF8F93527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9CBAAA6E-9F08-4F6D-BBD8-C6A4B9D76F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8132643F-7A61-4DA9-95D2-330F1D0C3F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5A6533D6-D6E5-4BFD-A6BB-224F3815EE7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E2C3E217-B00A-4C37-92B5-0E60A235D9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A85D8330-D9B7-483C-A853-BC9B481B7E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D1ECC3EF-88B9-4286-B04A-B9EA118F75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C2A2C481-B610-4111-AF5F-DD53AAD85E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49F2E957-7D25-40A9-91E3-A2D15E5308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B022EE8-3A9E-4EE8-BE87-16BC4EF7B2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478D173-4A17-4A3C-814C-A4CBDA62FA4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DFA31E80-6593-4D58-B1B4-9A2266D516A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18029327-84C5-4857-B8D9-6B7F354B3A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B3DEAC9F-3969-4A28-B940-9F9C170354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EBDD1224-43B0-4F4B-9173-5E869EB2E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1AEC4671-8BA4-46C2-8A50-82BD9CB86B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74762DF9-C835-45B6-BD6D-F7588292746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C2AC294-D669-4A8D-BBD9-0A75FC63D11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AB9595D6-9460-497B-A5C1-330C3E00B9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DF6E4DC8-A28E-48A1-95C5-366F7D72DD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EC029432-8AFA-4EA8-AE5A-83FD46C9BE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FED1DB0F-F192-4970-81BD-05FEB0501D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85CC8016-904E-4AE6-8D3E-657FAE7C6A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AAD430D0-942D-4426-98ED-6D1964586B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A46957E7-019D-4D2A-9CA8-CFC746620A2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81E2EB80-E799-49E9-BE8E-37B870BA595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C9805105-BDE0-4DD1-B9FA-1AE57175B3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EF9AC700-8710-42D4-9986-9CE3A414B0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59FAEFC1-DD2C-405C-B417-B85497DDDE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1BE64BBC-958E-49B0-9D80-D550941791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3F3B4488-22CF-495F-96C2-842C9C65A2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9E3B34B0-BC0B-42D9-9E18-1614F7BC2F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D8A137B0-0EFC-4EF2-91B9-6F0955F4A2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95434E9C-4F88-4859-B634-9441DFBBEF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BAB0D24C-DAA4-4C0F-8D7D-B8C0D1CD3D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DD98C683-9170-47B3-A7DE-798042DEBF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3C63244C-51E0-42BD-896E-B9F64565F7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478DBC71-058C-4BFE-B309-A253DABCB4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7873A357-43D9-48E1-98EE-74B607D7A6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FC3D058F-8638-484F-BAF8-D40F9BA771C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EB4B3E29-3B4F-4B1D-8C21-0426F6CF36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B701EF3D-5B1E-451C-BDCC-941403CA07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C3C4C873-1E15-4F3F-B189-FD4722AFD6A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5F64AF29-85E5-444A-8C04-14FD33F66A3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C7BECF25-1F19-4F53-BCE0-E502B6074BB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FC542CAA-ADB8-458C-8BD8-D23EEF0A44C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6FE1DD59-79F8-40A2-9B1C-EFBDB971D2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8EDB3722-53F7-4054-8492-D49E4850376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4B150B65-F538-4E2C-B803-F2ADDD829D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2BD3024C-59E2-45E2-952D-352185BB669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73E459EE-E1CD-4E1C-8A94-7EB6FA7918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F87A6CC2-FE92-413E-95B0-99E3B839D3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6D026708-F8D0-4370-9188-02A1AC2F63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26FD0078-1C26-4C62-96BE-05F5F28D15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A21FFC24-C84E-41B7-A4DB-4BC9C9939B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DB89A94B-AC91-4B94-BA57-E0DB277A56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E948192D-3BA5-4E5B-93E4-AF03C7F5174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434ABC77-124D-4B73-AEDE-9F3D51B995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E8B99402-4EFF-46DD-BDA4-7075068EBB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629BB6A5-E269-4D73-BC49-47FC5A4D52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A013BBB1-86AE-426D-BDE7-8540E35B7F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CC5D3E8A-A584-4D83-A5D8-5AC7378A68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2F76A612-7BA3-4A89-B03C-DF75EF9D39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C43B4E06-22E4-4850-A31F-A2BE2E7246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78C9D209-AD76-4D0E-B8EB-F18357AAD4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25F3124B-C758-40F2-8630-86BB96119D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9788108-637D-469F-816E-47D138350D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6568534-3956-4FEB-908C-6251F43DF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A5588347-2967-43BB-A7CE-B08055AF50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695D69F7-F114-4D74-8244-7F17572D4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B6743941-A3D4-4413-8DF8-EA7D6A43A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235ADBCC-638F-47CE-9219-E08C7EC3BD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94C8E295-50F7-457F-B1E6-68726D58FD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A12EE88D-DFAF-4DA5-BC84-AD7AAF5C56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14FF1530-249D-4EE5-8380-2EF16A7DAD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BC71944-4927-47F4-ABED-0BDCD7923D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9EE0467E-E08C-401C-A9A2-5EA231F680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1E7A14A4-B8AA-4371-B067-E652E1142C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AECD9C9A-EE07-407B-8278-7ADF59B530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C7893018-AD46-473F-901B-9F1498C0DE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440FB2C-7D91-4A47-B706-9191EAE8A3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4B6E115E-85E2-4EDC-98EF-86C215FF0D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8D7CDFFF-8609-4F72-BB23-302C350C1E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CFE7F06B-4F65-4066-8445-5731FDBFB8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DB140D4-5D1C-4E9A-9FF7-32F8227616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D8785229-88E8-4DEE-A552-4CEF754F2F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2D7E03D6-A51F-41B9-9474-57E5729DCF4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7ACD9F36-DDF4-4534-B1D4-FFE78ABA6D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D7B926C0-8928-46D0-A4F1-F62218B2BA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127463DA-4A79-416F-83AD-8A0728F514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CAB2FE37-41DA-47A1-BCD1-FA0946FBB6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EF9848F8-5092-4330-A6EE-F1CA0E9846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DE75E538-9715-4425-8BFD-11BFF90566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52470020-F91A-4025-A056-0590ED9EAC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4FC41B57-D77E-46C6-8646-7C81015ED1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AD4E0705-FFB9-43B1-B4E6-F2EF03E4AF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87D89266-82BC-4FC1-8EAC-CF3D4D3BF64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787A7EAC-98EB-4C3C-9F3E-F5C7056451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3B632EDE-9417-45B4-9A19-59576A3373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C4D6782B-BB6E-4483-A139-3F2704780D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CCF23CE4-555B-45CB-B7E2-50DE9F4760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F5997DFA-9315-4E58-9A61-312E5E2ADD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D021560E-36D3-4364-BF30-4ACBFCB3455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FCC2041E-A616-4B15-978F-83D53EE8565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CFAB0E43-BA44-4C85-A21D-457946ED71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C82A56CB-6FBD-4FBE-94D6-7D0AF7875A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A6324D06-7A8C-4AB2-8345-859E89DFD3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68D57400-A6F8-4355-8B97-1BDE0EBBB0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ED865B53-7EDB-4766-8E0C-561BD38608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1626CE64-1503-4CFE-A52C-10AD49D0D8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805D7D50-570D-406F-AC9D-8559526ABCE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D421D113-8D15-4F46-AC71-3615C5C1C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79CFFABB-528B-4BB4-B0B7-16710F9240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5A0FDA3E-8D71-4FCA-B32C-441EA7EB4E0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8906A020-7ED3-43D3-9B2A-B3B972BA86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E459035A-2107-4464-9FEC-2FA248CC02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4941ADF3-C308-4856-9C76-405C51B54B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56C40326-8C21-4E59-AF58-124D534E94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7DD2326D-625D-4C9B-8522-612BF7433E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4667496E-8272-4045-B6C5-B1C723276F1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A66B8860-0B6C-4724-9988-0BBD8279BF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A2BB687F-D87C-40E9-A3D0-9B5E90B04C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1AB04D96-17C3-427F-84F1-2520FE15B40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411F4314-6250-4633-975D-8E2FE394BAA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4C3ABF30-EE94-4206-9578-A113F4A83E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CBEB915D-1EF6-4CD9-9359-713D48BB4CA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FC7C9235-712D-4088-B0BB-F5C878FA99B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C615838C-53F2-4676-848C-38170FF2F0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9F5A2596-B628-4985-90F8-AA40BEA812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FD15F5C8-DB20-4815-8751-4B4026C64D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A872FB63-61D5-4A73-AC27-B92D09F1BE9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69989F23-1596-4368-AB46-158B2946CE7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907B63E6-D183-47BD-9CD4-5ED306030C2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A40006AB-4E18-45A7-B937-88479C7DD2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8965D62A-CFFD-4FEB-8DE0-9D55DCFA3D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4D2C2B79-D205-4EBB-9D65-149C82CFE99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4F747631-F027-4890-B661-E465C336879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E713A377-D5FA-4657-8B54-0DB7FDF1C8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BAD62285-435B-47E4-B81E-E9C4AC0255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BC1C341C-3304-4D6C-B081-4E14C621E00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C3E9A46D-3DC6-4775-B562-2C76AE7FA19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C90829A3-6D11-47E1-B801-8514D9AC71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7BFC553E-D2C9-4099-B674-974B8F807B9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FD8386BB-51A5-4CCD-8B37-1D93BDC4D5A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739B4BE8-92F5-45A5-AAA6-ED1B76B902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D79C0995-E73D-4E15-BDEA-A3DC7C0AC8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951BD04D-355B-4714-8DD3-4451E4EE101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622A7519-FAC5-45FC-AFCD-02379BECC2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66C070BE-0B5F-4E54-A707-8EF403F38A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D602EB4C-6F8D-4F92-B4E3-ACDA4966D19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A5A3B471-ABE1-4091-BB5E-3FBF7D39B8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59E14CF1-3EE7-4D58-8F28-9336BF8A79E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72ED6BA3-C0E9-4F1F-A1A7-5B93C360F3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E9B077D3-C1BF-4E9B-9152-F0AD6DBE42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EE1B1DF0-10BE-48BD-92A9-3C51EE9FE4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9A1BC56E-7E8A-4900-A884-22E7EE9B0F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127E6C3-C1A5-49FA-8060-668C48270A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33DEEF1F-3499-4734-B705-A0B69D476F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E6FC5A8D-28F4-4B12-AB1A-5CE1A3A6D0A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8F1A0EF4-323C-4576-BE9F-C434E34F033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7023535A-9E1B-40D2-9793-E05312416F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16AA290E-4F54-4033-AFA4-499EBD3BE0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21ADF395-5C47-4643-A7B0-27F9248BAA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12FFDED2-C122-4864-80B2-6E8BE50B27D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2EB000C8-1AC0-4C8C-B1F5-1C1D6D5611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1FE5EA35-7720-4D7A-B00E-39987D5666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612E9F84-1B81-4FA9-8AA9-D62E500192F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75673F2B-7986-4745-B44D-F8F2D7C962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B37DAD68-3B62-4CA3-AE7F-04F63C0F260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62B44E7E-8ECC-4E59-A46F-E2016F35E7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3CCA08AF-4D23-4F37-8ABF-7C19D68E0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BFD35C26-C8B4-4573-8516-A6D95CB0E6D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C49E0905-A6B2-4C42-AD06-9988AC729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EA62FE9E-0F85-439A-92CD-889BBAC1845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BBD710B3-F7D8-4827-9410-CA494F0137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6CE419FA-09D4-4CEF-BACF-3F9F4B7A2A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32B22110-E10D-4C8B-A0FA-2EAEB5CB271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10BEA1AA-92B3-480D-8949-26719D88861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552DEE58-1DDB-4D62-A4B5-E7AA10B9DB7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6B36AC17-DA6E-4FDC-A943-650A5B1B6C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1410395A-7FFF-47DA-B342-044C93F606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B9438CF6-A3C5-4C71-9609-A056FC63CEA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700ABAC4-85E0-4937-8A2C-686B129AC07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B2680F38-8DCB-4917-9E91-89CF713A6B9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FA88DD86-0A1B-4BD0-B524-DBD27DA1DE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166E2C6D-58AD-4594-B48B-C42B02F16E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37CFADD5-DEF6-447D-8CAE-C0C5D1AFD3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D5050722-715E-4734-A3DB-77AFC536249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79635B31-DEDA-4742-B58F-F8C7F1F5CB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EA267F6-FA96-4AE1-8C86-DEAB763DB4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846D60F3-0B90-41DA-A9CA-1DAA1B73C3A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EC6F7016-8634-4296-AC3D-53438AA1B2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B968113D-CC33-4872-8505-318C10F54E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BDE56816-FF48-4FED-B1B1-A0754F2729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847E5B55-3CFD-47C3-8FE3-522CCA0C7E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25D21E92-D9D9-4D11-B04C-FD06050B999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6E859799-ABE9-4D82-9AA7-27EC1E0200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A9B843B3-54E1-447D-8484-E50D7702F9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58CEC0D8-7898-48BD-B03A-D6F6F99CAFF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2EA0235F-92AF-4714-8A9D-A42BE6142C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6EE7DAEB-CA53-4361-9AD3-9CB6E0644C3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F6399A21-8AB0-4ED0-854C-C21D1282B2C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E1AB3731-33C0-450A-A9CA-74D21F71A55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7324055C-C5CC-4446-93FF-967417084E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4B681E21-76DC-4AE5-B026-9F3DBF3F20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30B21628-A79B-4750-BDAD-B94B79B437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1BD08074-C63F-4574-95D8-F153E7B9B4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EFD6B7A7-CA14-4022-B194-6CF70C97FE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39926224-FB13-4F23-93FD-BD90774607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E86D0CD8-C2F3-452F-82BD-F9CBDE98DD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DB1C55B3-2A4B-417F-BEA0-717BE2D459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E301F2E-0343-4FD9-8F6E-1623876853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8AB414E0-319C-4DA3-B70C-7EFC709F5A1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3667786F-AE03-44DB-B858-533AD891B9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7786109-9E4A-4910-AFD3-EB640CBDE9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A6088DB8-C7CD-4F59-9CBB-D11877F3A5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E41EDF52-5B62-406A-A1DA-84F6AA21EDF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95ADB2F5-B860-4AAE-9388-88EC16DF20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38087192-925C-4A42-890A-1A170A0361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4E213D9A-4419-4985-8ED9-505461A05C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C11B5392-9B78-4335-9A33-89867F054F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B3D0A2E8-797D-4566-965D-62118F92A4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4610E2E8-10D0-4F47-B831-A5B697ED29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61A8908C-270E-4D87-BEA6-CB594E12495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52CA31E7-26F3-4430-8E89-0CC76700B68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49846A00-5768-407E-BA45-52C68FE915F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93186E91-26C1-4664-99CE-3CD99A3F398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7F99C26F-2448-4E88-A9B9-419676336D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3245189C-A7AE-487B-B9F3-50ED9159DD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346050ED-16BA-4E9D-B6CA-A8F5152665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D4926F65-4A73-488D-8BB5-714F2CBC4A0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B3FD3371-4AAA-40DE-9051-73A577AF7E2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E4AEBB21-0A84-4BB8-973A-07EA1149BF3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1A5BBA28-338F-4CB2-A29E-50F9C8E6E3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850508E4-7DA1-4B27-8DB0-1829EAB2C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EC6DB135-7ADC-4742-B730-27C3AE888B8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C7F9DCA-77F7-41DC-A73B-8B037322E6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59791D77-691E-4A9B-99F5-CB672022C5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259B8274-089A-4E2C-9967-A424FE9CD2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5EDF2627-EE60-406D-96AA-F9E34BEC1F3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5F372B1D-CF7C-4DF1-A999-907720C0A4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CFC299F9-7125-43F2-86D8-2FB0715FA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11624661-E34F-4557-B90E-279CBAD4B2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69E96F70-DBDC-4C68-AAC8-47F749E7D5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49CE1D01-07BB-4B40-8B02-721BD98252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C779D189-AFE7-43CE-86D7-F72F3146FB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D744D229-CFF3-473D-9A98-EFEB4536B1B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54BEF2A3-CB64-4B4A-9A36-E7BD37EB36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AA522BD9-238D-4FB5-96BF-E2EDA652E6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A03CA0C2-04A2-4B12-AD94-62639F40A12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2AB8E7DF-57ED-4E5E-B8F6-8F39604CFF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FAC7383F-1152-4AA2-8AD7-1B8E5B7AA3E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BFC65705-DF6C-478D-BD5E-D8D2B088DB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536C97FE-EE40-45D6-9596-66ACFF55FDC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23AB21-6628-4345-9288-4AB8644D54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BFF55516-E5EA-4B2E-BD18-979E6F9906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A7E09508-3271-494A-85A2-9F94125103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671C0555-13AE-400D-977C-9E348AFC55F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3B298865-77AD-4883-BDDC-C5120E6C911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CA7B354B-E7F6-442D-9A70-8CA7CDEA2F0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AFC5021A-9579-4FFB-9D04-BA0AB39C0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B799C3FA-1D68-4E8F-A37A-53E0DC5162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69464629-2677-4199-A88D-5963BF39218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A314FF31-57E9-4729-A432-677EA62EA50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4D62E40-EBBF-4AC9-B750-325F56B358D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8E6E6B56-8E75-4318-B52A-AB738478472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59165BDB-A072-4400-BF44-CDC81E6C52D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D0583EE8-906F-4A6F-B494-ED2B44F502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3C5A3ABE-8895-43BD-8545-4942D3D490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265A3842-5896-4AAA-94AC-1820E4EABE3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C1B130E0-3E4A-4E0F-95A8-C875F381B80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2EDF9044-75A3-42EB-81D7-4F3FCB2F5D7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C915321E-2A65-45DC-9981-38691D5CE9F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CD0609C8-B053-44AF-A9AA-9AF5C22B81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92EB6F1C-C454-466C-BC6C-A5F0E3DD76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4218E443-57CA-4F3A-ACE9-7B2C808C547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76824733-494F-4F25-88E2-4F5D3EF0965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DEC60AD-96EB-4EEE-ABDC-85C03D40B3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D96150DC-F1BD-4A25-BEA0-A74CC7044B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705F60E9-AAE2-4985-AA48-CA3A01CC1EE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7C626DDC-A80B-479A-A8EE-39081E84C5D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6CEDDB70-B5EB-41B3-8C94-B5468F8AA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D2EAA469-61E2-4FF5-AA75-49FCEA8FF7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4031A444-61FC-4A9B-A97C-EFFBB9C1FF8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60D362A5-1AFF-4437-9D84-30882AD0695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5E859168-AA9C-495D-9ABC-94E868D4DE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3BC2211E-1A8B-44F6-BB28-24AD38C16E5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4A9094C-E92C-443E-8A37-474FEDDAF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EE2134A1-0B6C-4302-94BD-8F7AD6813CF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D939E53A-4E5F-4F9A-84E1-9E625DF0498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AF1859F2-B8E3-4F9B-BDE8-3529F1C9A08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219AB6F4-8997-4725-9CFE-8A7DF5BCA09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9041E9F0-CD5A-4B96-908F-7AE6D73A516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237A0B29-8793-412F-BE4C-ED11F9D1FDB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2B327683-D8AC-4414-B102-77B3A613D2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35C51EB-0696-4854-A5C9-8A063CC7716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D5160458-E3F1-4FF0-9659-38E66668EA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626AF160-DA6A-4D78-998C-643C36388B2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42068E51-4C60-4F0C-A5D6-0278E50AB54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3AD7FFEA-AB7F-4CAD-9465-79ED0D4CF6D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8098377-6970-437E-B9E5-A126C68B7F5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80664EC6-E911-4E16-B738-C45455B56FB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4091ED03-20B1-4AF5-A6EB-3C327F07E16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17BBB0B-2732-4708-9472-3D550115D3C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775D7D2D-24AC-4302-B4D5-40C0AA9E40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FEB9DBB4-7818-417E-B58C-5FAFBCE727D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E34B1304-DBF1-4CE3-A72E-161D3408532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106BDB8A-C411-4952-847E-BB6AE209309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87BB6988-C5CB-4F60-87D8-0572E7727DD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85693FA1-0AA5-4F08-960D-05572964CE2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2AAD91F6-CF4D-4EF4-ABA6-097D1B83C8E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71A2C53B-F899-4627-91E8-138C46C285E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78C4EC7E-2772-43BF-B1B6-75540DA519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4DB1C85A-4012-4931-AACB-FD476ECE0B9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76225E13-3800-47BD-80A5-15A09CD93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F74B62C6-4B21-4EEE-AF80-6FCAADD382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CE6F4B69-9A20-4303-90BF-73E00006B9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698F0729-A9B0-4B47-A776-EE2B022177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413FC31-FCF9-4188-BA7E-837792C67A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ED4B1D26-0FEF-4B12-97B4-683F4E1BAEE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47A608C7-1086-44DF-BB7E-9E8EE736E5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703C8A3A-6884-42FB-8360-29B498AE868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8004105D-D36C-43A5-BB08-E974E73CE7B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6F85364F-0B4D-4110-A314-F2E2D77806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86A3E65B-6A2E-47D4-9614-0FA5881427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D02E6F19-9BB8-466B-B59A-4D8B11DB3A4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C1572C96-47A4-4399-A099-31C14600846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5C38EE44-C48E-4B1F-8DE8-C4AA6ED2F45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9E10AC28-88F8-4855-8CC7-A69A8318DF3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FFA157DD-ACA7-4715-B96A-F1467A501D3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B826AB7B-981A-43C1-96AA-2B7256F654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52595B6-E3F3-4180-94B9-DAE3D09561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DC7A1473-093C-48FB-BC85-70AC3C38CA6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1DEF97FD-55E1-4783-9BFC-F375046846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796FC997-6EFC-4AA5-87CE-9569DE52522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CE5D904B-C380-4E4E-9853-BD8BEEF7C52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893892AC-A264-4953-9E25-AF0069C849D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2011168B-1BE7-4855-A8A8-95461090198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C689A16C-23F9-4924-9324-0179A56313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5ABD89BA-B391-4034-8843-F8F1D9A284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DB3891EE-D92B-47D3-949F-EFE0DE837F4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3ADDFA58-230D-4471-B3EF-CF5B627E676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87BA29C1-7651-4640-8CC2-5DB7630C973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DA380289-3DBB-4BCC-8F76-AC5E1F53C8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51005514-01A9-4B8D-8CC8-CC03C6AF06C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1C5F5932-C298-4734-AE9D-9570AD1C9D4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3C7F01AA-700B-4771-8CEA-45FAF22C70E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A647BCAC-AA41-4A2C-AAC7-636412A675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A87B4BC1-FA72-4975-B3EA-CA2878CD657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CAFFA919-61A9-4C01-A710-3A959EE1F2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32499379-D3F1-4BE4-B674-D82F6BC4D59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A2E9B793-A158-4F12-B4B5-61588B3D70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C2EC3075-5930-4896-A4C6-CDE305EA193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D84C318B-CF6A-4B84-B8B6-7A27EAF2DDF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24CB2C0B-8784-4FB4-B41A-890C236F16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761273CF-AFED-4B9C-8D96-5F0F82FE445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E96CEEA-636B-4EC9-AA57-8A975A5CB5A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12208EEE-DD7B-49B9-AB7F-898A4439895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91A9C551-BC98-40E6-BFF9-072DD24E1B0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24D5866D-AA55-4017-A3C8-6ADDB2946E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741DAD00-040E-4301-AD27-6ABE2DB61FB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E6D39DCF-59A6-4D2A-AED4-B0C19CC4A2C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3ED26177-1B07-4801-803D-69102AAB13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62C31FF-9ED5-4C03-8E60-B38AC8F6CD5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C6D7A8-719A-40D8-9B94-583257ECAA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AA9913AC-C9D9-4682-83AF-28AFACE346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E915B024-CCFA-4E57-BB61-C15BB50D3B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335665C0-571C-4344-ACE8-00FA2D8DAB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75B8C301-9564-4643-9DFD-FF719110EA4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EAEDA713-138A-4EAC-8C7C-E989198D5B2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44C0AE23-2EC1-4241-A409-CEABAB00EC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D0B820D6-94FD-4A47-B673-602D486A1D0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973A9EC3-F98C-4FF9-B4C6-860B38A937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77D9615E-B243-48EE-8445-DAA5E6BCBCA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86BDC1B2-8FDF-4993-BCE9-BBF1D1CF8B4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52149CE3-FE62-4C90-BC8E-A34E0C060C2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3ED456DE-9E2B-4E59-B2A8-10E18EE4F3C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B26490BF-6968-4D27-900D-B4BDF83911C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4479C5AE-8755-4A19-B3C6-98FD7E95C9C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25A56613-71B5-459C-8EDF-BFE85C8F8EA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75874490-DF9F-41E9-8DAD-DFB04C74870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5A28CB10-753B-450C-BBB5-61317DC9113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6527329C-57E7-4998-B95A-CCA2B6472CF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52EAC236-1091-4406-A9B4-52D5C26E40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FA5DFCE7-EBB8-47C4-9C7B-CEE5C07709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FA41E024-4BD5-4451-A286-9C2FA3B1971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195B68A7-7EF8-4F57-ABE0-93F29B73DC6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249D9BF8-6CF8-4609-8CAE-C2D8A552986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FA6CF106-BB2D-4716-A752-1CECBF23751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359DBFF3-E456-447F-8784-E08AC4F4FEF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A810DD76-3B00-4555-9575-F4E949CB9C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D83A230B-FF58-4743-AB3E-ADDB8243C26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F24DBF32-5F65-4C37-B8A7-104494F3841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B9C26BB1-0B10-4D47-8EE0-D391E51BC68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1BE9CFC-5DE7-43A6-AE8C-9A322B2EE127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D66D63A5-EC06-44A0-885D-044024B7977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941CCA71-2775-443D-B3AC-C7D8CE404AE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563CC78F-65B1-44DF-96DE-66F5D970AFE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3254A345-CAC7-4AED-B954-D5DB83712F1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9C85E932-561B-4E0A-B754-C7F41099C1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8D1A2ACB-8015-4DD1-922F-6B5E598A694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9E4E7978-F4F1-44F5-B7F5-C35CCA37B24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84AE0C5F-9C55-463A-907E-9A0104323A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7809CFA5-CA30-4F59-88E6-393E2BCD2FA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C162255D-17CE-4C96-9B77-72608C8FA1D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C3A9DCBF-E940-49F7-B53A-E5C5D78D5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7235CC92-28B7-43A6-9F7F-5CA3CD8BC94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603EF992-C7E2-41D9-9E1D-0006F19AC67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5457B22A-1E37-4C76-AE88-F07332AD4E8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9DFE602C-96B9-4192-95EB-4FCB0AEC8C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A2203DFB-3102-47C4-B152-2ABCEF23F2C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83709611-340D-461B-9A91-48B7A61FE7F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E9315C52-8885-44A1-8387-C74F8FA4D7D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53500237-2243-4BE0-B132-0B3C6154EF8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385FE613-CD19-4199-8D4D-2ACAD8FB097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C80CCF8C-4E87-4D5D-ADAA-9ECD9B8DB7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F272B5C6-4DE9-4196-AEFA-53A88BC3A48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D67BCCF4-33BB-482A-A705-370B3B617BE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EF992E47-92FC-401B-A677-6C00200F78E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80903CD-B98D-4A79-B078-8E44E83A4B5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940837D1-266E-4021-886B-28F1AA6C61C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C0FD37CC-0353-48DD-A40A-90D7DD5B734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C1358126-D989-43F2-AA97-5C1A6900209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9ACFA530-098E-45D1-9C58-3167349D2B64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A0BE17FD-C58A-4FF3-882E-E7D8DB80023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F29B143-1BCF-4BE8-8403-2A568D0AF23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3D458C4D-4ECD-44E2-A4E5-124BF3B6C125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F3BB1403-0AF7-408C-8EF0-353F20152BB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7A918405-573D-4B40-8154-6BDA1F22146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9E7D5CFF-975E-4D2B-A6EF-60BFFE9CE4D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9E84AC41-C5CC-4DA2-9775-86C9417632DC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1089549E-1983-43C6-937E-72574E24BDFB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EAC54817-29CF-4631-B80D-D33803E69DB9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4BD04E2D-765F-4BB4-87E7-2EB1EEDE77D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F9BAFAC5-85D5-4AC0-8ABD-6C9DB6D4B78F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81DF2976-CDF9-47F8-BA71-70FD8AE9F5E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5A91B30F-EF3B-4321-8B9A-ED1EB5BF9312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48"/>
  <sheetViews>
    <sheetView showGridLines="0" zoomScale="90" zoomScaleNormal="90" workbookViewId="0">
      <selection activeCell="G22" sqref="G22"/>
    </sheetView>
  </sheetViews>
  <sheetFormatPr defaultRowHeight="14.25"/>
  <cols>
    <col min="1" max="1" width="11" style="38" customWidth="1"/>
    <col min="2" max="3" width="5.7109375" style="37" customWidth="1"/>
    <col min="4" max="4" width="22.7109375" style="38" customWidth="1"/>
    <col min="5" max="6" width="5.7109375" style="37" customWidth="1"/>
    <col min="7" max="7" width="22.7109375" style="38" customWidth="1"/>
    <col min="8" max="9" width="5.7109375" style="37" customWidth="1"/>
    <col min="10" max="10" width="22.7109375" style="38" customWidth="1"/>
    <col min="11" max="12" width="5.7109375" style="37" customWidth="1"/>
    <col min="13" max="13" width="22.7109375" style="38" customWidth="1"/>
    <col min="14" max="15" width="5.7109375" style="37" customWidth="1"/>
    <col min="16" max="16" width="22.7109375" style="38" customWidth="1"/>
    <col min="17" max="16384" width="9.140625" style="38"/>
  </cols>
  <sheetData>
    <row r="1" spans="2:16" s="36" customFormat="1" ht="15">
      <c r="B1" s="35"/>
      <c r="C1" s="35"/>
      <c r="E1" s="37"/>
      <c r="F1" s="37"/>
      <c r="H1" s="37"/>
      <c r="I1" s="37"/>
      <c r="K1" s="37"/>
      <c r="L1" s="37"/>
      <c r="N1" s="37"/>
      <c r="O1" s="37"/>
    </row>
    <row r="4" spans="2:16" ht="15">
      <c r="H4" s="35"/>
      <c r="I4" s="35"/>
      <c r="J4" s="39"/>
    </row>
    <row r="6" spans="2:16" ht="22.5" customHeight="1"/>
    <row r="7" spans="2:16" ht="22.5" customHeight="1">
      <c r="B7" s="364" t="s">
        <v>204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6"/>
    </row>
    <row r="8" spans="2:16" ht="2.25" customHeight="1">
      <c r="B8" s="40"/>
      <c r="C8" s="94"/>
      <c r="D8" s="95"/>
      <c r="E8" s="94"/>
      <c r="F8" s="94"/>
      <c r="G8" s="95"/>
      <c r="H8" s="94"/>
      <c r="I8" s="94"/>
      <c r="J8" s="95"/>
      <c r="K8" s="94"/>
      <c r="L8" s="94"/>
      <c r="M8" s="95"/>
      <c r="N8" s="94"/>
      <c r="O8" s="94"/>
      <c r="P8" s="41"/>
    </row>
    <row r="9" spans="2:16" s="36" customFormat="1" ht="15">
      <c r="B9" s="429" t="s">
        <v>51</v>
      </c>
      <c r="C9" s="430"/>
      <c r="D9" s="431"/>
      <c r="E9" s="429" t="s">
        <v>6</v>
      </c>
      <c r="F9" s="430"/>
      <c r="G9" s="431"/>
      <c r="H9" s="429" t="s">
        <v>52</v>
      </c>
      <c r="I9" s="430"/>
      <c r="J9" s="431"/>
      <c r="K9" s="429" t="s">
        <v>7</v>
      </c>
      <c r="L9" s="430"/>
      <c r="M9" s="431"/>
      <c r="N9" s="429" t="s">
        <v>8</v>
      </c>
      <c r="O9" s="430"/>
      <c r="P9" s="431"/>
    </row>
    <row r="10" spans="2:16" s="42" customFormat="1" ht="12.75">
      <c r="B10" s="432">
        <v>44816</v>
      </c>
      <c r="C10" s="433"/>
      <c r="D10" s="434"/>
      <c r="E10" s="432">
        <f>B10+1</f>
        <v>44817</v>
      </c>
      <c r="F10" s="433"/>
      <c r="G10" s="434"/>
      <c r="H10" s="432">
        <f t="shared" ref="H10" si="0">E10+1</f>
        <v>44818</v>
      </c>
      <c r="I10" s="433"/>
      <c r="J10" s="434"/>
      <c r="K10" s="432">
        <f t="shared" ref="K10" si="1">H10+1</f>
        <v>44819</v>
      </c>
      <c r="L10" s="433"/>
      <c r="M10" s="434"/>
      <c r="N10" s="432">
        <f t="shared" ref="N10" si="2">K10+1</f>
        <v>44820</v>
      </c>
      <c r="O10" s="433"/>
      <c r="P10" s="434"/>
    </row>
    <row r="11" spans="2:16" s="5" customFormat="1" ht="13.5" customHeight="1">
      <c r="B11" s="426" t="s">
        <v>113</v>
      </c>
      <c r="C11" s="427"/>
      <c r="D11" s="428"/>
      <c r="E11" s="426" t="s">
        <v>113</v>
      </c>
      <c r="F11" s="427"/>
      <c r="G11" s="428"/>
      <c r="H11" s="426" t="s">
        <v>113</v>
      </c>
      <c r="I11" s="427"/>
      <c r="J11" s="428"/>
      <c r="K11" s="426" t="s">
        <v>113</v>
      </c>
      <c r="L11" s="427"/>
      <c r="M11" s="428"/>
      <c r="N11" s="426" t="s">
        <v>113</v>
      </c>
      <c r="O11" s="427"/>
      <c r="P11" s="428"/>
    </row>
    <row r="12" spans="2:16" s="42" customFormat="1" ht="30" customHeight="1">
      <c r="B12" s="332">
        <v>1</v>
      </c>
      <c r="C12" s="382" t="s">
        <v>122</v>
      </c>
      <c r="D12" s="383"/>
      <c r="E12" s="333" t="s">
        <v>45</v>
      </c>
      <c r="F12" s="382" t="s">
        <v>123</v>
      </c>
      <c r="G12" s="383"/>
      <c r="H12" s="332">
        <v>1</v>
      </c>
      <c r="I12" s="382" t="s">
        <v>124</v>
      </c>
      <c r="J12" s="383"/>
      <c r="K12" s="334" t="s">
        <v>45</v>
      </c>
      <c r="L12" s="435" t="s">
        <v>125</v>
      </c>
      <c r="M12" s="436"/>
      <c r="N12" s="332">
        <v>1</v>
      </c>
      <c r="O12" s="382" t="s">
        <v>126</v>
      </c>
      <c r="P12" s="383"/>
    </row>
    <row r="13" spans="2:16" s="42" customFormat="1" ht="12.95" customHeight="1">
      <c r="B13" s="384" t="s">
        <v>48</v>
      </c>
      <c r="C13" s="378"/>
      <c r="D13" s="335" t="s">
        <v>111</v>
      </c>
      <c r="E13" s="378" t="s">
        <v>48</v>
      </c>
      <c r="F13" s="378"/>
      <c r="G13" s="335" t="s">
        <v>127</v>
      </c>
      <c r="H13" s="384" t="s">
        <v>48</v>
      </c>
      <c r="I13" s="378"/>
      <c r="J13" s="335" t="s">
        <v>218</v>
      </c>
      <c r="K13" s="377" t="s">
        <v>48</v>
      </c>
      <c r="L13" s="378"/>
      <c r="M13" s="335" t="s">
        <v>128</v>
      </c>
      <c r="N13" s="384" t="s">
        <v>48</v>
      </c>
      <c r="O13" s="378"/>
      <c r="P13" s="335" t="s">
        <v>129</v>
      </c>
    </row>
    <row r="14" spans="2:16" s="43" customFormat="1" ht="12.95" customHeight="1">
      <c r="B14" s="385" t="s">
        <v>90</v>
      </c>
      <c r="C14" s="372"/>
      <c r="D14" s="239"/>
      <c r="E14" s="372" t="s">
        <v>90</v>
      </c>
      <c r="F14" s="372"/>
      <c r="G14" s="239"/>
      <c r="H14" s="385" t="s">
        <v>90</v>
      </c>
      <c r="I14" s="372"/>
      <c r="J14" s="239"/>
      <c r="K14" s="371" t="s">
        <v>90</v>
      </c>
      <c r="L14" s="372"/>
      <c r="M14" s="239"/>
      <c r="N14" s="385" t="s">
        <v>90</v>
      </c>
      <c r="O14" s="372"/>
      <c r="P14" s="239"/>
    </row>
    <row r="15" spans="2:16" s="42" customFormat="1" ht="30" customHeight="1">
      <c r="B15" s="332" t="s">
        <v>46</v>
      </c>
      <c r="C15" s="382" t="s">
        <v>130</v>
      </c>
      <c r="D15" s="383"/>
      <c r="E15" s="332" t="s">
        <v>46</v>
      </c>
      <c r="F15" s="382" t="s">
        <v>131</v>
      </c>
      <c r="G15" s="383"/>
      <c r="H15" s="236" t="s">
        <v>46</v>
      </c>
      <c r="I15" s="439" t="s">
        <v>132</v>
      </c>
      <c r="J15" s="440"/>
      <c r="K15" s="332" t="s">
        <v>46</v>
      </c>
      <c r="L15" s="382" t="s">
        <v>133</v>
      </c>
      <c r="M15" s="383"/>
      <c r="N15" s="236" t="s">
        <v>46</v>
      </c>
      <c r="O15" s="437" t="s">
        <v>134</v>
      </c>
      <c r="P15" s="438"/>
    </row>
    <row r="16" spans="2:16" s="42" customFormat="1" ht="12.95" customHeight="1">
      <c r="B16" s="384" t="s">
        <v>48</v>
      </c>
      <c r="C16" s="378"/>
      <c r="D16" s="335" t="s">
        <v>135</v>
      </c>
      <c r="E16" s="384" t="s">
        <v>48</v>
      </c>
      <c r="F16" s="378"/>
      <c r="G16" s="335" t="s">
        <v>114</v>
      </c>
      <c r="H16" s="377" t="s">
        <v>48</v>
      </c>
      <c r="I16" s="378"/>
      <c r="J16" s="335" t="s">
        <v>136</v>
      </c>
      <c r="K16" s="384" t="s">
        <v>48</v>
      </c>
      <c r="L16" s="378"/>
      <c r="M16" s="335" t="s">
        <v>137</v>
      </c>
      <c r="N16" s="377" t="s">
        <v>48</v>
      </c>
      <c r="O16" s="378"/>
      <c r="P16" s="336" t="s">
        <v>138</v>
      </c>
    </row>
    <row r="17" spans="1:17" s="43" customFormat="1" ht="12.95" customHeight="1">
      <c r="B17" s="385" t="s">
        <v>90</v>
      </c>
      <c r="C17" s="372"/>
      <c r="D17" s="239"/>
      <c r="E17" s="385" t="s">
        <v>90</v>
      </c>
      <c r="F17" s="372"/>
      <c r="G17" s="239"/>
      <c r="H17" s="371" t="s">
        <v>90</v>
      </c>
      <c r="I17" s="372"/>
      <c r="J17" s="239"/>
      <c r="K17" s="385" t="s">
        <v>90</v>
      </c>
      <c r="L17" s="372"/>
      <c r="M17" s="239"/>
      <c r="N17" s="371" t="s">
        <v>90</v>
      </c>
      <c r="O17" s="372"/>
      <c r="P17" s="337"/>
    </row>
    <row r="18" spans="1:17" s="5" customFormat="1" ht="15.95" customHeight="1">
      <c r="A18" s="44"/>
      <c r="B18" s="386" t="s">
        <v>115</v>
      </c>
      <c r="C18" s="387"/>
      <c r="D18" s="388"/>
      <c r="E18" s="386" t="s">
        <v>115</v>
      </c>
      <c r="F18" s="387"/>
      <c r="G18" s="388"/>
      <c r="H18" s="386" t="s">
        <v>115</v>
      </c>
      <c r="I18" s="387"/>
      <c r="J18" s="388"/>
      <c r="K18" s="386" t="s">
        <v>115</v>
      </c>
      <c r="L18" s="387"/>
      <c r="M18" s="388"/>
      <c r="N18" s="386" t="s">
        <v>115</v>
      </c>
      <c r="O18" s="387"/>
      <c r="P18" s="388"/>
    </row>
    <row r="19" spans="1:17" s="42" customFormat="1" ht="39.950000000000003" customHeight="1">
      <c r="B19" s="338" t="s">
        <v>45</v>
      </c>
      <c r="C19" s="389" t="s">
        <v>139</v>
      </c>
      <c r="D19" s="390"/>
      <c r="E19" s="339" t="s">
        <v>45</v>
      </c>
      <c r="F19" s="389" t="s">
        <v>140</v>
      </c>
      <c r="G19" s="390"/>
      <c r="H19" s="340" t="s">
        <v>45</v>
      </c>
      <c r="I19" s="406" t="s">
        <v>216</v>
      </c>
      <c r="J19" s="407"/>
      <c r="K19" s="341" t="s">
        <v>45</v>
      </c>
      <c r="L19" s="406" t="s">
        <v>141</v>
      </c>
      <c r="M19" s="407"/>
      <c r="N19" s="340" t="s">
        <v>45</v>
      </c>
      <c r="O19" s="406" t="s">
        <v>142</v>
      </c>
      <c r="P19" s="407"/>
    </row>
    <row r="20" spans="1:17" s="42" customFormat="1" ht="30" customHeight="1">
      <c r="B20" s="342"/>
      <c r="C20" s="391"/>
      <c r="D20" s="392"/>
      <c r="E20" s="343"/>
      <c r="F20" s="391"/>
      <c r="G20" s="392"/>
      <c r="H20" s="344"/>
      <c r="I20" s="408"/>
      <c r="J20" s="409"/>
      <c r="K20" s="345"/>
      <c r="L20" s="408"/>
      <c r="M20" s="409"/>
      <c r="N20" s="344"/>
      <c r="O20" s="408"/>
      <c r="P20" s="409"/>
    </row>
    <row r="21" spans="1:17" s="42" customFormat="1" ht="12.95" customHeight="1">
      <c r="B21" s="394" t="s">
        <v>48</v>
      </c>
      <c r="C21" s="395"/>
      <c r="D21" s="346" t="s">
        <v>143</v>
      </c>
      <c r="E21" s="395" t="s">
        <v>48</v>
      </c>
      <c r="F21" s="395"/>
      <c r="G21" s="346" t="s">
        <v>144</v>
      </c>
      <c r="H21" s="397" t="s">
        <v>48</v>
      </c>
      <c r="I21" s="395"/>
      <c r="J21" s="346" t="s">
        <v>116</v>
      </c>
      <c r="K21" s="377" t="s">
        <v>48</v>
      </c>
      <c r="L21" s="378"/>
      <c r="M21" s="335" t="s">
        <v>145</v>
      </c>
      <c r="N21" s="397" t="s">
        <v>48</v>
      </c>
      <c r="O21" s="395"/>
      <c r="P21" s="346" t="s">
        <v>146</v>
      </c>
    </row>
    <row r="22" spans="1:17" s="43" customFormat="1" ht="12.95" customHeight="1">
      <c r="B22" s="396" t="s">
        <v>90</v>
      </c>
      <c r="C22" s="393"/>
      <c r="D22" s="347"/>
      <c r="E22" s="393" t="s">
        <v>90</v>
      </c>
      <c r="F22" s="393"/>
      <c r="G22" s="347" t="s">
        <v>147</v>
      </c>
      <c r="H22" s="398" t="s">
        <v>90</v>
      </c>
      <c r="I22" s="393"/>
      <c r="J22" s="347"/>
      <c r="K22" s="421" t="s">
        <v>90</v>
      </c>
      <c r="L22" s="402"/>
      <c r="M22" s="347" t="s">
        <v>147</v>
      </c>
      <c r="N22" s="398" t="s">
        <v>90</v>
      </c>
      <c r="O22" s="393"/>
      <c r="P22" s="347" t="s">
        <v>147</v>
      </c>
    </row>
    <row r="23" spans="1:17" s="42" customFormat="1" ht="39.950000000000003" customHeight="1">
      <c r="B23" s="348" t="s">
        <v>46</v>
      </c>
      <c r="C23" s="389" t="s">
        <v>148</v>
      </c>
      <c r="D23" s="390"/>
      <c r="E23" s="348" t="s">
        <v>46</v>
      </c>
      <c r="F23" s="389" t="s">
        <v>149</v>
      </c>
      <c r="G23" s="390"/>
      <c r="H23" s="348" t="s">
        <v>46</v>
      </c>
      <c r="I23" s="389" t="s">
        <v>150</v>
      </c>
      <c r="J23" s="390"/>
      <c r="K23" s="340" t="s">
        <v>46</v>
      </c>
      <c r="L23" s="406" t="s">
        <v>151</v>
      </c>
      <c r="M23" s="419"/>
      <c r="N23" s="348" t="s">
        <v>46</v>
      </c>
      <c r="O23" s="389" t="s">
        <v>152</v>
      </c>
      <c r="P23" s="390"/>
    </row>
    <row r="24" spans="1:17" s="42" customFormat="1" ht="30" customHeight="1">
      <c r="B24" s="344"/>
      <c r="C24" s="391"/>
      <c r="D24" s="392"/>
      <c r="E24" s="343"/>
      <c r="F24" s="391"/>
      <c r="G24" s="392"/>
      <c r="H24" s="344"/>
      <c r="I24" s="391"/>
      <c r="J24" s="392"/>
      <c r="K24" s="344"/>
      <c r="L24" s="408"/>
      <c r="M24" s="420"/>
      <c r="N24" s="344"/>
      <c r="O24" s="391"/>
      <c r="P24" s="392"/>
      <c r="Q24" s="93"/>
    </row>
    <row r="25" spans="1:17" s="42" customFormat="1" ht="12.95" customHeight="1">
      <c r="B25" s="397" t="s">
        <v>48</v>
      </c>
      <c r="C25" s="395"/>
      <c r="D25" s="346" t="s">
        <v>153</v>
      </c>
      <c r="E25" s="395" t="s">
        <v>48</v>
      </c>
      <c r="F25" s="395"/>
      <c r="G25" s="346" t="s">
        <v>154</v>
      </c>
      <c r="H25" s="397" t="s">
        <v>48</v>
      </c>
      <c r="I25" s="395"/>
      <c r="J25" s="346" t="s">
        <v>155</v>
      </c>
      <c r="K25" s="397" t="s">
        <v>48</v>
      </c>
      <c r="L25" s="395"/>
      <c r="M25" s="349" t="s">
        <v>156</v>
      </c>
      <c r="N25" s="397" t="s">
        <v>48</v>
      </c>
      <c r="O25" s="395"/>
      <c r="P25" s="346" t="s">
        <v>157</v>
      </c>
    </row>
    <row r="26" spans="1:17" s="43" customFormat="1" ht="12.95" customHeight="1">
      <c r="B26" s="398" t="s">
        <v>90</v>
      </c>
      <c r="C26" s="393"/>
      <c r="D26" s="347" t="s">
        <v>147</v>
      </c>
      <c r="E26" s="393" t="s">
        <v>90</v>
      </c>
      <c r="F26" s="393"/>
      <c r="G26" s="347" t="s">
        <v>158</v>
      </c>
      <c r="H26" s="398" t="s">
        <v>90</v>
      </c>
      <c r="I26" s="393"/>
      <c r="J26" s="347" t="s">
        <v>147</v>
      </c>
      <c r="K26" s="398" t="s">
        <v>90</v>
      </c>
      <c r="L26" s="393"/>
      <c r="M26" s="350" t="s">
        <v>159</v>
      </c>
      <c r="N26" s="398" t="s">
        <v>90</v>
      </c>
      <c r="O26" s="393"/>
      <c r="P26" s="347" t="s">
        <v>160</v>
      </c>
    </row>
    <row r="27" spans="1:17" s="42" customFormat="1" ht="39.950000000000003" customHeight="1">
      <c r="B27" s="338" t="s">
        <v>47</v>
      </c>
      <c r="C27" s="389" t="s">
        <v>161</v>
      </c>
      <c r="D27" s="390"/>
      <c r="E27" s="351" t="s">
        <v>47</v>
      </c>
      <c r="F27" s="389" t="s">
        <v>162</v>
      </c>
      <c r="G27" s="390"/>
      <c r="H27" s="348" t="s">
        <v>47</v>
      </c>
      <c r="I27" s="389" t="s">
        <v>212</v>
      </c>
      <c r="J27" s="390"/>
      <c r="K27" s="351" t="s">
        <v>47</v>
      </c>
      <c r="L27" s="389" t="s">
        <v>211</v>
      </c>
      <c r="M27" s="390"/>
      <c r="N27" s="339" t="s">
        <v>47</v>
      </c>
      <c r="O27" s="389" t="s">
        <v>163</v>
      </c>
      <c r="P27" s="400"/>
    </row>
    <row r="28" spans="1:17" s="42" customFormat="1" ht="30" customHeight="1">
      <c r="B28" s="342"/>
      <c r="C28" s="391"/>
      <c r="D28" s="392"/>
      <c r="E28" s="352"/>
      <c r="F28" s="391"/>
      <c r="G28" s="392"/>
      <c r="H28" s="344"/>
      <c r="I28" s="391"/>
      <c r="J28" s="392"/>
      <c r="K28" s="352"/>
      <c r="L28" s="391"/>
      <c r="M28" s="392"/>
      <c r="N28" s="353"/>
      <c r="O28" s="391"/>
      <c r="P28" s="401"/>
    </row>
    <row r="29" spans="1:17" s="42" customFormat="1" ht="12.95" customHeight="1">
      <c r="B29" s="384" t="s">
        <v>48</v>
      </c>
      <c r="C29" s="378"/>
      <c r="D29" s="335" t="s">
        <v>164</v>
      </c>
      <c r="E29" s="377" t="s">
        <v>48</v>
      </c>
      <c r="F29" s="378"/>
      <c r="G29" s="335" t="s">
        <v>165</v>
      </c>
      <c r="H29" s="377" t="s">
        <v>48</v>
      </c>
      <c r="I29" s="378"/>
      <c r="J29" s="335" t="s">
        <v>166</v>
      </c>
      <c r="K29" s="377" t="s">
        <v>48</v>
      </c>
      <c r="L29" s="378"/>
      <c r="M29" s="335" t="s">
        <v>143</v>
      </c>
      <c r="N29" s="395" t="s">
        <v>48</v>
      </c>
      <c r="O29" s="395"/>
      <c r="P29" s="349" t="s">
        <v>167</v>
      </c>
    </row>
    <row r="30" spans="1:17" s="43" customFormat="1" ht="12.95" customHeight="1">
      <c r="B30" s="385" t="s">
        <v>90</v>
      </c>
      <c r="C30" s="372"/>
      <c r="D30" s="347" t="s">
        <v>147</v>
      </c>
      <c r="E30" s="399" t="s">
        <v>90</v>
      </c>
      <c r="F30" s="372"/>
      <c r="G30" s="347" t="s">
        <v>147</v>
      </c>
      <c r="H30" s="399" t="s">
        <v>90</v>
      </c>
      <c r="I30" s="372"/>
      <c r="J30" s="347" t="s">
        <v>147</v>
      </c>
      <c r="K30" s="399" t="s">
        <v>90</v>
      </c>
      <c r="L30" s="372"/>
      <c r="M30" s="347" t="s">
        <v>168</v>
      </c>
      <c r="N30" s="393" t="s">
        <v>90</v>
      </c>
      <c r="O30" s="393"/>
      <c r="P30" s="347" t="s">
        <v>147</v>
      </c>
    </row>
    <row r="31" spans="1:17" s="42" customFormat="1" ht="15.95" customHeight="1">
      <c r="B31" s="386" t="s">
        <v>169</v>
      </c>
      <c r="C31" s="387"/>
      <c r="D31" s="388"/>
      <c r="E31" s="386" t="s">
        <v>169</v>
      </c>
      <c r="F31" s="387"/>
      <c r="G31" s="388"/>
      <c r="H31" s="410" t="s">
        <v>170</v>
      </c>
      <c r="I31" s="411"/>
      <c r="J31" s="412"/>
      <c r="K31" s="386" t="s">
        <v>171</v>
      </c>
      <c r="L31" s="387"/>
      <c r="M31" s="388"/>
      <c r="N31" s="386" t="s">
        <v>169</v>
      </c>
      <c r="O31" s="387"/>
      <c r="P31" s="388"/>
    </row>
    <row r="32" spans="1:17" s="42" customFormat="1" ht="39.950000000000003" customHeight="1">
      <c r="B32" s="354" t="s">
        <v>69</v>
      </c>
      <c r="C32" s="389" t="s">
        <v>172</v>
      </c>
      <c r="D32" s="390"/>
      <c r="E32" s="355" t="s">
        <v>69</v>
      </c>
      <c r="F32" s="389" t="s">
        <v>173</v>
      </c>
      <c r="G32" s="390"/>
      <c r="H32" s="413" t="s">
        <v>186</v>
      </c>
      <c r="I32" s="415" t="s">
        <v>174</v>
      </c>
      <c r="J32" s="416"/>
      <c r="K32" s="348" t="s">
        <v>69</v>
      </c>
      <c r="L32" s="389" t="s">
        <v>175</v>
      </c>
      <c r="M32" s="390"/>
      <c r="N32" s="341" t="s">
        <v>69</v>
      </c>
      <c r="O32" s="422" t="s">
        <v>176</v>
      </c>
      <c r="P32" s="423"/>
    </row>
    <row r="33" spans="2:16" s="42" customFormat="1" ht="30" customHeight="1">
      <c r="B33" s="356"/>
      <c r="C33" s="391"/>
      <c r="D33" s="392"/>
      <c r="E33" s="357"/>
      <c r="F33" s="391"/>
      <c r="G33" s="392"/>
      <c r="H33" s="414"/>
      <c r="I33" s="417"/>
      <c r="J33" s="418"/>
      <c r="K33" s="344"/>
      <c r="L33" s="391"/>
      <c r="M33" s="392"/>
      <c r="N33" s="345"/>
      <c r="O33" s="424"/>
      <c r="P33" s="425"/>
    </row>
    <row r="34" spans="2:16" s="43" customFormat="1" ht="12.95" customHeight="1">
      <c r="B34" s="384" t="s">
        <v>48</v>
      </c>
      <c r="C34" s="378"/>
      <c r="D34" s="335" t="s">
        <v>177</v>
      </c>
      <c r="E34" s="378" t="s">
        <v>48</v>
      </c>
      <c r="F34" s="378"/>
      <c r="G34" s="335" t="s">
        <v>117</v>
      </c>
      <c r="H34" s="414"/>
      <c r="I34" s="417"/>
      <c r="J34" s="418"/>
      <c r="K34" s="397" t="s">
        <v>48</v>
      </c>
      <c r="L34" s="395"/>
      <c r="M34" s="346" t="s">
        <v>178</v>
      </c>
      <c r="N34" s="377" t="s">
        <v>48</v>
      </c>
      <c r="O34" s="378"/>
      <c r="P34" s="335" t="s">
        <v>179</v>
      </c>
    </row>
    <row r="35" spans="2:16" s="42" customFormat="1" ht="12.95" customHeight="1">
      <c r="B35" s="405" t="s">
        <v>90</v>
      </c>
      <c r="C35" s="402"/>
      <c r="D35" s="358" t="s">
        <v>180</v>
      </c>
      <c r="E35" s="402" t="s">
        <v>90</v>
      </c>
      <c r="F35" s="402"/>
      <c r="G35" s="358" t="s">
        <v>181</v>
      </c>
      <c r="H35" s="403" t="s">
        <v>48</v>
      </c>
      <c r="I35" s="404"/>
      <c r="J35" s="359" t="s">
        <v>182</v>
      </c>
      <c r="K35" s="398" t="s">
        <v>90</v>
      </c>
      <c r="L35" s="393"/>
      <c r="M35" s="347" t="s">
        <v>183</v>
      </c>
      <c r="N35" s="421" t="s">
        <v>90</v>
      </c>
      <c r="O35" s="402"/>
      <c r="P35" s="358" t="s">
        <v>184</v>
      </c>
    </row>
    <row r="36" spans="2:16" s="42" customFormat="1" ht="12.95" customHeight="1">
      <c r="B36" s="94"/>
      <c r="C36" s="94"/>
      <c r="D36" s="95"/>
      <c r="E36" s="94"/>
      <c r="F36" s="94"/>
      <c r="G36" s="95"/>
      <c r="H36" s="94"/>
      <c r="I36" s="94"/>
      <c r="J36" s="95"/>
      <c r="K36" s="94"/>
      <c r="L36" s="94"/>
      <c r="M36" s="95"/>
      <c r="N36" s="94"/>
      <c r="O36" s="94"/>
      <c r="P36" s="95"/>
    </row>
    <row r="37" spans="2:16" s="235" customFormat="1" ht="30.75" customHeight="1">
      <c r="B37" s="94"/>
      <c r="C37" s="373" t="s">
        <v>92</v>
      </c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</row>
    <row r="38" spans="2:16" s="235" customFormat="1" ht="15.75">
      <c r="B38" s="374"/>
      <c r="C38" s="375"/>
      <c r="D38" s="376"/>
      <c r="E38" s="374"/>
      <c r="F38" s="375"/>
      <c r="G38" s="376"/>
      <c r="H38" s="374"/>
      <c r="I38" s="375"/>
      <c r="J38" s="376"/>
      <c r="K38" s="374"/>
      <c r="L38" s="375"/>
      <c r="M38" s="376"/>
      <c r="N38" s="374"/>
      <c r="O38" s="375"/>
      <c r="P38" s="376"/>
    </row>
    <row r="39" spans="2:16" s="235" customFormat="1" ht="21.95" customHeight="1">
      <c r="B39" s="236"/>
      <c r="C39" s="367" t="str">
        <f>'JL ŠKOLKA'!B8</f>
        <v>Ovocná kobliha, mléko</v>
      </c>
      <c r="D39" s="368"/>
      <c r="E39" s="236"/>
      <c r="F39" s="367" t="str">
        <f>'JL ŠKOLKA'!D8</f>
        <v>Dalamánková večka se sýrovo-ředkvičkovou pomazánkou</v>
      </c>
      <c r="G39" s="368"/>
      <c r="H39" s="236"/>
      <c r="I39" s="367" t="str">
        <f>'JL ŠKOLKA'!F8</f>
        <v>Toastový chléb s pomazánkou ze sušených rajčat a šunky</v>
      </c>
      <c r="J39" s="368"/>
      <c r="K39" s="236"/>
      <c r="L39" s="367" t="str">
        <f>'JL ŠKOLKA'!H8</f>
        <v>Rohlík s jemnou kuřecí pomazánkou, zelenina</v>
      </c>
      <c r="M39" s="368"/>
      <c r="N39" s="236"/>
      <c r="O39" s="367" t="str">
        <f>'JL ŠKOLKA'!J8</f>
        <v>Chléb s pažitkovou lučinou a rajčátkem</v>
      </c>
      <c r="P39" s="368"/>
    </row>
    <row r="40" spans="2:16" s="235" customFormat="1" ht="21.95" customHeight="1">
      <c r="B40" s="237"/>
      <c r="C40" s="369"/>
      <c r="D40" s="370"/>
      <c r="E40" s="237"/>
      <c r="F40" s="369"/>
      <c r="G40" s="370"/>
      <c r="H40" s="237"/>
      <c r="I40" s="369"/>
      <c r="J40" s="370"/>
      <c r="K40" s="237"/>
      <c r="L40" s="369"/>
      <c r="M40" s="370"/>
      <c r="N40" s="237"/>
      <c r="O40" s="369"/>
      <c r="P40" s="370"/>
    </row>
    <row r="41" spans="2:16" s="235" customFormat="1" ht="15">
      <c r="B41" s="377"/>
      <c r="C41" s="378"/>
      <c r="D41" s="238"/>
      <c r="E41" s="377"/>
      <c r="F41" s="378"/>
      <c r="G41" s="238"/>
      <c r="H41" s="377"/>
      <c r="I41" s="378"/>
      <c r="J41" s="238"/>
      <c r="K41" s="377"/>
      <c r="L41" s="378"/>
      <c r="M41" s="238"/>
      <c r="N41" s="377"/>
      <c r="O41" s="378"/>
      <c r="P41" s="238"/>
    </row>
    <row r="42" spans="2:16" s="235" customFormat="1" ht="15">
      <c r="B42" s="371"/>
      <c r="C42" s="372"/>
      <c r="D42" s="239"/>
      <c r="E42" s="371"/>
      <c r="F42" s="372"/>
      <c r="G42" s="239"/>
      <c r="H42" s="371"/>
      <c r="I42" s="372"/>
      <c r="J42" s="239"/>
      <c r="K42" s="371"/>
      <c r="L42" s="372"/>
      <c r="M42" s="239"/>
      <c r="N42" s="371"/>
      <c r="O42" s="372"/>
      <c r="P42" s="239"/>
    </row>
    <row r="43" spans="2:16" s="235" customFormat="1" ht="15"/>
    <row r="44" spans="2:16" s="235" customFormat="1" ht="15.75">
      <c r="B44" s="379"/>
      <c r="C44" s="380"/>
      <c r="D44" s="381"/>
      <c r="E44" s="379"/>
      <c r="F44" s="380"/>
      <c r="G44" s="381"/>
      <c r="H44" s="379"/>
      <c r="I44" s="380"/>
      <c r="J44" s="381"/>
      <c r="K44" s="379"/>
      <c r="L44" s="380"/>
      <c r="M44" s="381"/>
      <c r="N44" s="379"/>
      <c r="O44" s="380"/>
      <c r="P44" s="381"/>
    </row>
    <row r="45" spans="2:16" s="235" customFormat="1" ht="21.95" customHeight="1">
      <c r="B45" s="236"/>
      <c r="C45" s="367" t="str">
        <f>'JL ŠKOLKA'!B20</f>
        <v>Rohlík s pomazánkovým máslem a plátkovým sýrem, zelenina</v>
      </c>
      <c r="D45" s="368"/>
      <c r="E45" s="236"/>
      <c r="F45" s="367" t="str">
        <f>'JL ŠKOLKA'!D20</f>
        <v>Tvarohovo pudinkový dezert s jahodami</v>
      </c>
      <c r="G45" s="368"/>
      <c r="H45" s="236"/>
      <c r="I45" s="367" t="str">
        <f>'JL ŠKOLKA'!F20</f>
        <v>Obložená houska, zelenina</v>
      </c>
      <c r="J45" s="368"/>
      <c r="K45" s="236"/>
      <c r="L45" s="367" t="str">
        <f>'JL ŠKOLKA'!H20</f>
        <v>Chia jogurt s lesním ovocem, poškoty</v>
      </c>
      <c r="M45" s="368"/>
      <c r="N45" s="236"/>
      <c r="O45" s="367" t="str">
        <f>'JL ŠKOLKA'!J20</f>
        <v>Domácí perník, mléko</v>
      </c>
      <c r="P45" s="368"/>
    </row>
    <row r="46" spans="2:16" s="235" customFormat="1" ht="21.95" customHeight="1">
      <c r="B46" s="237"/>
      <c r="C46" s="369"/>
      <c r="D46" s="370"/>
      <c r="E46" s="237"/>
      <c r="F46" s="369"/>
      <c r="G46" s="370"/>
      <c r="H46" s="237"/>
      <c r="I46" s="369"/>
      <c r="J46" s="370"/>
      <c r="K46" s="237"/>
      <c r="L46" s="369"/>
      <c r="M46" s="370"/>
      <c r="N46" s="237"/>
      <c r="O46" s="369"/>
      <c r="P46" s="370"/>
    </row>
    <row r="47" spans="2:16" s="235" customFormat="1" ht="15">
      <c r="B47" s="377"/>
      <c r="C47" s="378"/>
      <c r="D47" s="238"/>
      <c r="E47" s="377"/>
      <c r="F47" s="378"/>
      <c r="G47" s="238"/>
      <c r="H47" s="377"/>
      <c r="I47" s="378"/>
      <c r="J47" s="238"/>
      <c r="K47" s="377"/>
      <c r="L47" s="378"/>
      <c r="M47" s="238"/>
      <c r="N47" s="377"/>
      <c r="O47" s="378"/>
      <c r="P47" s="238"/>
    </row>
    <row r="48" spans="2:16" s="235" customFormat="1" ht="15">
      <c r="B48" s="371"/>
      <c r="C48" s="372"/>
      <c r="D48" s="239"/>
      <c r="E48" s="371"/>
      <c r="F48" s="372"/>
      <c r="G48" s="239"/>
      <c r="H48" s="371"/>
      <c r="I48" s="372"/>
      <c r="J48" s="239"/>
      <c r="K48" s="371"/>
      <c r="L48" s="372"/>
      <c r="M48" s="239"/>
      <c r="N48" s="371"/>
      <c r="O48" s="372"/>
      <c r="P48" s="239"/>
    </row>
  </sheetData>
  <sheetProtection selectLockedCells="1" selectUnlockedCells="1"/>
  <mergeCells count="157">
    <mergeCell ref="H18:J18"/>
    <mergeCell ref="K18:M18"/>
    <mergeCell ref="E16:F16"/>
    <mergeCell ref="K16:L16"/>
    <mergeCell ref="E17:F17"/>
    <mergeCell ref="H17:I17"/>
    <mergeCell ref="O15:P15"/>
    <mergeCell ref="N16:O16"/>
    <mergeCell ref="H14:I14"/>
    <mergeCell ref="I15:J15"/>
    <mergeCell ref="K17:L17"/>
    <mergeCell ref="E14:F14"/>
    <mergeCell ref="N11:P11"/>
    <mergeCell ref="F12:G12"/>
    <mergeCell ref="I12:J12"/>
    <mergeCell ref="E11:G11"/>
    <mergeCell ref="O12:P12"/>
    <mergeCell ref="N13:O13"/>
    <mergeCell ref="N14:O14"/>
    <mergeCell ref="H16:I16"/>
    <mergeCell ref="E13:F13"/>
    <mergeCell ref="K13:L13"/>
    <mergeCell ref="H13:I13"/>
    <mergeCell ref="N31:P31"/>
    <mergeCell ref="N34:O34"/>
    <mergeCell ref="N35:O35"/>
    <mergeCell ref="O32:P33"/>
    <mergeCell ref="F32:G33"/>
    <mergeCell ref="N17:O17"/>
    <mergeCell ref="H11:J11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L15:M15"/>
    <mergeCell ref="N18:P18"/>
    <mergeCell ref="F15:G15"/>
    <mergeCell ref="O19:P20"/>
    <mergeCell ref="N21:O21"/>
    <mergeCell ref="O23:P24"/>
    <mergeCell ref="L23:M24"/>
    <mergeCell ref="E25:F25"/>
    <mergeCell ref="K22:L22"/>
    <mergeCell ref="I19:J20"/>
    <mergeCell ref="H21:I21"/>
    <mergeCell ref="N22:O22"/>
    <mergeCell ref="E22:F22"/>
    <mergeCell ref="E21:F21"/>
    <mergeCell ref="N25:O25"/>
    <mergeCell ref="L32:M33"/>
    <mergeCell ref="K34:L34"/>
    <mergeCell ref="B34:C34"/>
    <mergeCell ref="E35:F35"/>
    <mergeCell ref="H35:I35"/>
    <mergeCell ref="B35:C35"/>
    <mergeCell ref="F19:G20"/>
    <mergeCell ref="L19:M20"/>
    <mergeCell ref="K21:L21"/>
    <mergeCell ref="C32:D33"/>
    <mergeCell ref="B30:C30"/>
    <mergeCell ref="B31:D31"/>
    <mergeCell ref="E34:F34"/>
    <mergeCell ref="K35:L35"/>
    <mergeCell ref="H22:I22"/>
    <mergeCell ref="K31:M31"/>
    <mergeCell ref="E31:G31"/>
    <mergeCell ref="H31:J31"/>
    <mergeCell ref="I23:J24"/>
    <mergeCell ref="C27:D28"/>
    <mergeCell ref="B29:C29"/>
    <mergeCell ref="H32:H34"/>
    <mergeCell ref="I32:J34"/>
    <mergeCell ref="N26:O26"/>
    <mergeCell ref="K25:L25"/>
    <mergeCell ref="K26:L26"/>
    <mergeCell ref="K30:L30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H25:I25"/>
    <mergeCell ref="H26:I26"/>
    <mergeCell ref="C12:D12"/>
    <mergeCell ref="B13:C13"/>
    <mergeCell ref="B14:C14"/>
    <mergeCell ref="C15:D15"/>
    <mergeCell ref="B16:C16"/>
    <mergeCell ref="B17:C17"/>
    <mergeCell ref="B18:D18"/>
    <mergeCell ref="C19:D20"/>
    <mergeCell ref="E26:F26"/>
    <mergeCell ref="F23:G24"/>
    <mergeCell ref="B21:C21"/>
    <mergeCell ref="B22:C22"/>
    <mergeCell ref="C23:D24"/>
    <mergeCell ref="B25:C25"/>
    <mergeCell ref="B26:C26"/>
    <mergeCell ref="E18:G18"/>
    <mergeCell ref="E42:F42"/>
    <mergeCell ref="H42:I42"/>
    <mergeCell ref="N42:O42"/>
    <mergeCell ref="B41:C41"/>
    <mergeCell ref="E41:F41"/>
    <mergeCell ref="H41:I41"/>
    <mergeCell ref="K41:L41"/>
    <mergeCell ref="N41:O41"/>
    <mergeCell ref="B47:C47"/>
    <mergeCell ref="E47:F47"/>
    <mergeCell ref="H47:I47"/>
    <mergeCell ref="K47:L47"/>
    <mergeCell ref="N47:O47"/>
    <mergeCell ref="B44:D44"/>
    <mergeCell ref="E44:G44"/>
    <mergeCell ref="H44:J44"/>
    <mergeCell ref="K44:M44"/>
    <mergeCell ref="N44:P44"/>
    <mergeCell ref="B7:P7"/>
    <mergeCell ref="C45:D46"/>
    <mergeCell ref="F45:G46"/>
    <mergeCell ref="I45:J46"/>
    <mergeCell ref="L45:M46"/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</mergeCells>
  <phoneticPr fontId="15" type="noConversion"/>
  <printOptions horizontalCentered="1" verticalCentered="1"/>
  <pageMargins left="0" right="0" top="0.98425196850393704" bottom="0" header="0" footer="0"/>
  <pageSetup paperSize="9" scale="87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E11-8374-4FF1-98A5-2C373C6AE259}">
  <sheetPr>
    <tabColor rgb="FF7030A0"/>
  </sheetPr>
  <dimension ref="A1:M137"/>
  <sheetViews>
    <sheetView workbookViewId="0">
      <selection activeCell="G22" sqref="G22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44816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106</v>
      </c>
      <c r="E3" s="51"/>
      <c r="F3" s="51"/>
      <c r="G3" s="51"/>
      <c r="H3" s="50" t="s">
        <v>14</v>
      </c>
      <c r="I3" s="209"/>
      <c r="J3" s="212"/>
      <c r="K3" s="210"/>
      <c r="L3" s="21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13" t="s">
        <v>59</v>
      </c>
      <c r="B9" s="214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13" t="s">
        <v>60</v>
      </c>
      <c r="B10" s="214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13" t="s">
        <v>84</v>
      </c>
      <c r="B11" s="215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13" t="s">
        <v>86</v>
      </c>
      <c r="B12" s="216"/>
      <c r="C12" s="108" t="str">
        <f>JL!C23</f>
        <v>Kuřecí rizoto, strouhaný sýr, okurka  (rýže, mleté kuřecí maso, zelenina, sůl, pepř, sýr)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13" t="s">
        <v>85</v>
      </c>
      <c r="B13" s="216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13" t="s">
        <v>87</v>
      </c>
      <c r="B14" s="217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08"/>
      <c r="D15" s="509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260" t="s">
        <v>109</v>
      </c>
      <c r="B16" s="99"/>
      <c r="C16" s="108" t="str">
        <f>'JL ŠKOLKA'!B8</f>
        <v>Ovocná kobliha, mléko</v>
      </c>
      <c r="D16" s="10"/>
      <c r="E16" s="20" t="s">
        <v>110</v>
      </c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260" t="s">
        <v>108</v>
      </c>
      <c r="B17" s="9"/>
      <c r="C17" s="259" t="str">
        <f>'JL ŠKOLKA'!B20</f>
        <v>Rohlík s pomazánkovým máslem a plátkovým sýrem, zelenina</v>
      </c>
      <c r="D17" s="116"/>
      <c r="E17" s="20" t="s">
        <v>110</v>
      </c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10" t="s">
        <v>49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44817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MŠ PETRKLÍČ + ZŠ PETRKLÍČ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 t="str">
        <f>JL!F12</f>
        <v>Hovězí vývar s vaječnou sedlinou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Italská s rýží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73</v>
      </c>
      <c r="B38" s="107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74</v>
      </c>
      <c r="B39" s="111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75</v>
      </c>
      <c r="B40" s="111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76</v>
      </c>
      <c r="B41" s="112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08"/>
      <c r="D42" s="509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260" t="s">
        <v>109</v>
      </c>
      <c r="B43" s="99"/>
      <c r="C43" s="108" t="str">
        <f>'JL ŠKOLKA'!D8</f>
        <v>Dalamánková večka se sýrovo-ředkvičkovou pomazánkou</v>
      </c>
      <c r="D43" s="10"/>
      <c r="E43" s="20" t="s">
        <v>110</v>
      </c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260" t="s">
        <v>108</v>
      </c>
      <c r="B44" s="9"/>
      <c r="C44" s="259" t="str">
        <f>'JL ŠKOLKA'!D20</f>
        <v>Tvarohovo pudinkový dezert s jahodami</v>
      </c>
      <c r="D44" s="116"/>
      <c r="E44" s="20" t="s">
        <v>110</v>
      </c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10" t="s">
        <v>49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2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44818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MŠ PETRKLÍČ + ZŠ PETRKLÍČ</v>
      </c>
      <c r="E57" s="51"/>
      <c r="F57" s="51"/>
      <c r="G57" s="51"/>
      <c r="H57" s="50" t="s">
        <v>14</v>
      </c>
      <c r="I57" s="98">
        <f>I3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Slepičí vývar s krupkami, čočkou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 t="str">
        <f>JL!I15</f>
        <v>Bulharská s masem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73</v>
      </c>
      <c r="B65" s="107"/>
      <c r="C65" s="108" t="str">
        <f>JL!I19</f>
        <v>Hovězí pečeně na přírodní způsob se slaninou, houskové knedlíky (hovězí zadní maso, cibule, sůl, pepř, slanina, mouka)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74</v>
      </c>
      <c r="B66" s="111"/>
      <c r="C66" s="108" t="str">
        <f>JL!I23</f>
        <v>Kuřecí játra po čínsku, jasmínová rýže (kuřecí játra, pórek, kapie, víno, sojová omáčka, česnek, cibule, zázvor, cukr)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75</v>
      </c>
      <c r="B67" s="111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76</v>
      </c>
      <c r="B68" s="112"/>
      <c r="C68" s="108" t="str">
        <f>JL!H32</f>
        <v>DOPLATEK         45 Kč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08"/>
      <c r="D69" s="509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260" t="s">
        <v>109</v>
      </c>
      <c r="B70" s="99"/>
      <c r="C70" s="108" t="str">
        <f>'JL ŠKOLKA'!F8</f>
        <v>Toastový chléb s pomazánkou ze sušených rajčat a šunky</v>
      </c>
      <c r="D70" s="10"/>
      <c r="E70" s="20" t="s">
        <v>110</v>
      </c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260" t="s">
        <v>108</v>
      </c>
      <c r="B71" s="9"/>
      <c r="C71" s="259" t="str">
        <f>'JL ŠKOLKA'!F20</f>
        <v>Obložená houska, zelenina</v>
      </c>
      <c r="D71" s="116"/>
      <c r="E71" s="20" t="s">
        <v>110</v>
      </c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10" t="s">
        <v>49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2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44819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MŠ PETRKLÍČ + ZŠ PETRKLÍČ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73</v>
      </c>
      <c r="B92" s="107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74</v>
      </c>
      <c r="B93" s="111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75</v>
      </c>
      <c r="B94" s="111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76</v>
      </c>
      <c r="B95" s="112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08"/>
      <c r="D96" s="509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260" t="s">
        <v>109</v>
      </c>
      <c r="B97" s="99"/>
      <c r="C97" s="108" t="str">
        <f>'JL ŠKOLKA'!H8</f>
        <v>Rohlík s jemnou kuřecí pomazánkou, zelenina</v>
      </c>
      <c r="D97" s="10"/>
      <c r="E97" s="20" t="s">
        <v>110</v>
      </c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260" t="s">
        <v>108</v>
      </c>
      <c r="B98" s="9"/>
      <c r="C98" s="259" t="str">
        <f>'JL ŠKOLKA'!H20</f>
        <v>Chia jogurt s lesním ovocem, poškoty</v>
      </c>
      <c r="D98" s="116"/>
      <c r="E98" s="20" t="s">
        <v>110</v>
      </c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10" t="s">
        <v>49</v>
      </c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2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44820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MŠ PETRKLÍČ + ZŠ PETRKLÍČ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73</v>
      </c>
      <c r="B119" s="107"/>
      <c r="C119" s="108" t="str">
        <f>JL!O19</f>
        <v>Smažené kuřecí stripsy, Rakouský bramborový salát (kuřecí, strouhanka, lupínky, vejce, mouka, mléko, sůl, brambory, cibule, hořčice, pórek)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74</v>
      </c>
      <c r="B120" s="111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75</v>
      </c>
      <c r="B121" s="111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76</v>
      </c>
      <c r="B122" s="112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08"/>
      <c r="D123" s="509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260" t="s">
        <v>109</v>
      </c>
      <c r="B124" s="99"/>
      <c r="C124" s="108" t="str">
        <f>'JL ŠKOLKA'!J8</f>
        <v>Chléb s pažitkovou lučinou a rajčátkem</v>
      </c>
      <c r="D124" s="10"/>
      <c r="E124" s="20" t="s">
        <v>110</v>
      </c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260" t="s">
        <v>108</v>
      </c>
      <c r="B125" s="9"/>
      <c r="C125" s="259" t="str">
        <f>'JL ŠKOLKA'!J20</f>
        <v>Domácí perník, mléko</v>
      </c>
      <c r="D125" s="116"/>
      <c r="E125" s="20" t="s">
        <v>110</v>
      </c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10" t="s">
        <v>49</v>
      </c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2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3208-0EE1-472B-BC6F-6AE08DF70B82}">
  <sheetPr>
    <tabColor rgb="FF00B0F0"/>
  </sheetPr>
  <dimension ref="A1:M137"/>
  <sheetViews>
    <sheetView workbookViewId="0">
      <selection activeCell="G22" sqref="G22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44816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107</v>
      </c>
      <c r="E3" s="51"/>
      <c r="F3" s="51"/>
      <c r="G3" s="51"/>
      <c r="H3" s="50" t="s">
        <v>14</v>
      </c>
      <c r="I3" s="209"/>
      <c r="J3" s="212"/>
      <c r="K3" s="210"/>
      <c r="L3" s="21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13" t="s">
        <v>59</v>
      </c>
      <c r="B9" s="214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13" t="s">
        <v>60</v>
      </c>
      <c r="B10" s="214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13" t="s">
        <v>84</v>
      </c>
      <c r="B11" s="215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13" t="s">
        <v>86</v>
      </c>
      <c r="B12" s="216"/>
      <c r="C12" s="108" t="str">
        <f>JL!C23</f>
        <v>Kuřecí rizoto, strouhaný sýr, okurka  (rýže, mleté kuřecí maso, zelenina, sůl, pepř, sýr)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13" t="s">
        <v>85</v>
      </c>
      <c r="B13" s="216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13" t="s">
        <v>87</v>
      </c>
      <c r="B14" s="217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08"/>
      <c r="D15" s="509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10" t="s">
        <v>49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44817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ZŠ BROUČCI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 t="str">
        <f>JL!F12</f>
        <v>Hovězí vývar s vaječnou sedlinou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Italská s rýží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73</v>
      </c>
      <c r="B38" s="107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74</v>
      </c>
      <c r="B39" s="111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75</v>
      </c>
      <c r="B40" s="111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76</v>
      </c>
      <c r="B41" s="112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08"/>
      <c r="D42" s="509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10" t="s">
        <v>49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2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44818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ZŠ BROUČCI</v>
      </c>
      <c r="E57" s="51"/>
      <c r="F57" s="51"/>
      <c r="G57" s="51"/>
      <c r="H57" s="50" t="s">
        <v>14</v>
      </c>
      <c r="I57" s="98">
        <f>I3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Slepičí vývar s krupkami, čočkou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 t="str">
        <f>JL!I15</f>
        <v>Bulharská s masem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73</v>
      </c>
      <c r="B65" s="107"/>
      <c r="C65" s="108" t="str">
        <f>JL!I19</f>
        <v>Hovězí pečeně na přírodní způsob se slaninou, houskové knedlíky (hovězí zadní maso, cibule, sůl, pepř, slanina, mouka)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74</v>
      </c>
      <c r="B66" s="111"/>
      <c r="C66" s="108" t="str">
        <f>JL!I23</f>
        <v>Kuřecí játra po čínsku, jasmínová rýže (kuřecí játra, pórek, kapie, víno, sojová omáčka, česnek, cibule, zázvor, cukr)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75</v>
      </c>
      <c r="B67" s="111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76</v>
      </c>
      <c r="B68" s="112"/>
      <c r="C68" s="108" t="str">
        <f>JL!H32</f>
        <v>DOPLATEK         45 Kč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08"/>
      <c r="D69" s="509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10" t="s">
        <v>49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2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44819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ZŠ BROUČCI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73</v>
      </c>
      <c r="B92" s="107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74</v>
      </c>
      <c r="B93" s="111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75</v>
      </c>
      <c r="B94" s="111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76</v>
      </c>
      <c r="B95" s="112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08"/>
      <c r="D96" s="509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10" t="s">
        <v>49</v>
      </c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2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44820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ZŠ BROUČCI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73</v>
      </c>
      <c r="B119" s="107"/>
      <c r="C119" s="108" t="str">
        <f>JL!O19</f>
        <v>Smažené kuřecí stripsy, Rakouský bramborový salát (kuřecí, strouhanka, lupínky, vejce, mouka, mléko, sůl, brambory, cibule, hořčice, pórek)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74</v>
      </c>
      <c r="B120" s="111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75</v>
      </c>
      <c r="B121" s="111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76</v>
      </c>
      <c r="B122" s="112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08"/>
      <c r="D123" s="509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10" t="s">
        <v>49</v>
      </c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2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4ED2-1C59-4DFF-89C6-53A623016A5E}">
  <sheetPr>
    <tabColor theme="6" tint="-0.249977111117893"/>
  </sheetPr>
  <dimension ref="A1:M137"/>
  <sheetViews>
    <sheetView workbookViewId="0">
      <selection activeCell="G22" sqref="G22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302" t="s">
        <v>41</v>
      </c>
      <c r="B1" s="46"/>
      <c r="C1" s="46"/>
      <c r="D1" s="46"/>
      <c r="E1" s="46"/>
      <c r="F1" s="46"/>
      <c r="G1" s="47"/>
      <c r="H1" s="303" t="s">
        <v>11</v>
      </c>
      <c r="I1" s="48">
        <f>JL!B10</f>
        <v>44816</v>
      </c>
      <c r="J1" s="46"/>
      <c r="K1" s="46"/>
      <c r="L1" s="46"/>
      <c r="M1" s="304"/>
    </row>
    <row r="2" spans="1:13" ht="16.5" customHeight="1">
      <c r="A2" s="305" t="s">
        <v>12</v>
      </c>
      <c r="B2" s="219"/>
      <c r="C2" s="221"/>
      <c r="D2" s="306" t="s">
        <v>13</v>
      </c>
      <c r="E2" s="219"/>
      <c r="F2" s="219"/>
      <c r="G2" s="219"/>
      <c r="H2" s="305" t="s">
        <v>14</v>
      </c>
      <c r="I2" s="307" t="s">
        <v>70</v>
      </c>
      <c r="J2" s="219"/>
      <c r="K2" s="219"/>
      <c r="L2" s="219"/>
      <c r="M2" s="221"/>
    </row>
    <row r="3" spans="1:13" ht="16.5" customHeight="1">
      <c r="A3" s="50" t="s">
        <v>15</v>
      </c>
      <c r="B3" s="51"/>
      <c r="C3" s="221"/>
      <c r="D3" s="64" t="s">
        <v>121</v>
      </c>
      <c r="E3" s="51"/>
      <c r="F3" s="51"/>
      <c r="G3" s="51"/>
      <c r="H3" s="50" t="s">
        <v>14</v>
      </c>
      <c r="I3" s="98"/>
      <c r="J3" s="51"/>
      <c r="K3" s="51"/>
      <c r="L3" s="51"/>
      <c r="M3" s="52"/>
    </row>
    <row r="4" spans="1:13" ht="12.95" customHeight="1">
      <c r="A4" s="53"/>
      <c r="B4" s="99"/>
      <c r="C4" s="53"/>
      <c r="D4" s="308"/>
      <c r="E4" s="99"/>
      <c r="F4" s="12"/>
      <c r="G4" s="99"/>
      <c r="H4" s="99"/>
      <c r="I4" s="99"/>
      <c r="J4" s="99"/>
      <c r="K4" s="308"/>
      <c r="L4" s="53"/>
      <c r="M4" s="308"/>
    </row>
    <row r="5" spans="1:13" ht="18" customHeight="1">
      <c r="A5" s="309"/>
      <c r="B5" s="46"/>
      <c r="C5" s="310" t="s">
        <v>16</v>
      </c>
      <c r="D5" s="304"/>
      <c r="E5" s="54" t="s">
        <v>17</v>
      </c>
      <c r="F5" s="311" t="s">
        <v>18</v>
      </c>
      <c r="G5" s="46" t="s">
        <v>19</v>
      </c>
      <c r="H5" s="46"/>
      <c r="I5" s="16" t="s">
        <v>20</v>
      </c>
      <c r="J5" s="16" t="s">
        <v>21</v>
      </c>
      <c r="K5" s="304"/>
      <c r="L5" s="306" t="s">
        <v>22</v>
      </c>
      <c r="M5" s="221"/>
    </row>
    <row r="6" spans="1:13" ht="15.75" customHeight="1">
      <c r="A6" s="55"/>
      <c r="B6" s="99"/>
      <c r="C6" s="53"/>
      <c r="D6" s="308"/>
      <c r="E6" s="101" t="s">
        <v>23</v>
      </c>
      <c r="F6" s="12"/>
      <c r="G6" s="312" t="s">
        <v>24</v>
      </c>
      <c r="H6" s="54" t="s">
        <v>5</v>
      </c>
      <c r="I6" s="16" t="s">
        <v>25</v>
      </c>
      <c r="J6" s="18" t="s">
        <v>26</v>
      </c>
      <c r="K6" s="308"/>
      <c r="L6" s="101" t="s">
        <v>27</v>
      </c>
      <c r="M6" s="313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314">
        <v>1</v>
      </c>
      <c r="B8" s="315"/>
      <c r="C8" s="314">
        <v>2</v>
      </c>
      <c r="D8" s="316"/>
      <c r="E8" s="315">
        <v>3</v>
      </c>
      <c r="F8" s="22">
        <v>4</v>
      </c>
      <c r="G8" s="315">
        <v>5</v>
      </c>
      <c r="H8" s="22">
        <v>6</v>
      </c>
      <c r="I8" s="22">
        <v>7</v>
      </c>
      <c r="J8" s="22">
        <v>8</v>
      </c>
      <c r="K8" s="315"/>
      <c r="L8" s="22">
        <v>9</v>
      </c>
      <c r="M8" s="316">
        <v>10</v>
      </c>
    </row>
    <row r="9" spans="1:13" ht="18.95" customHeight="1">
      <c r="A9" s="317" t="s">
        <v>59</v>
      </c>
      <c r="B9" s="318"/>
      <c r="C9" s="306" t="str">
        <f>JL!C12</f>
        <v>Krupicová s vejcem</v>
      </c>
      <c r="D9" s="221"/>
      <c r="E9" s="315" t="s">
        <v>31</v>
      </c>
      <c r="F9" s="22"/>
      <c r="G9" s="319"/>
      <c r="H9" s="24"/>
      <c r="I9" s="24"/>
      <c r="J9" s="25"/>
      <c r="K9" s="99"/>
      <c r="L9" s="105"/>
      <c r="M9" s="308"/>
    </row>
    <row r="10" spans="1:13" ht="18.95" customHeight="1">
      <c r="A10" s="317" t="s">
        <v>60</v>
      </c>
      <c r="B10" s="318"/>
      <c r="C10" s="306" t="str">
        <f>JL!C15</f>
        <v>Selská</v>
      </c>
      <c r="D10" s="221"/>
      <c r="E10" s="101" t="s">
        <v>31</v>
      </c>
      <c r="F10" s="22"/>
      <c r="G10" s="106"/>
      <c r="H10" s="24"/>
      <c r="I10" s="26"/>
      <c r="J10" s="25"/>
      <c r="K10" s="219"/>
      <c r="L10" s="105"/>
      <c r="M10" s="221"/>
    </row>
    <row r="11" spans="1:13" ht="18.95" customHeight="1">
      <c r="A11" s="317" t="s">
        <v>84</v>
      </c>
      <c r="B11" s="215"/>
      <c r="C11" s="320" t="str">
        <f>JL!C19</f>
        <v>Vepřový plátek na žampiónech, houskové knedlíky (vepřové maso dušené - plátek, cibule, sůl, kmín, pepř, mouka, žampiony, houbový vývar, máslo)</v>
      </c>
      <c r="D11" s="221"/>
      <c r="E11" s="315" t="s">
        <v>31</v>
      </c>
      <c r="F11" s="22"/>
      <c r="G11" s="321"/>
      <c r="H11" s="109"/>
      <c r="I11" s="26"/>
      <c r="J11" s="25"/>
      <c r="K11" s="99"/>
      <c r="L11" s="110"/>
      <c r="M11" s="308"/>
    </row>
    <row r="12" spans="1:13" ht="18.95" customHeight="1">
      <c r="A12" s="317" t="s">
        <v>86</v>
      </c>
      <c r="B12" s="322"/>
      <c r="C12" s="320" t="str">
        <f>JL!C23</f>
        <v>Kuřecí rizoto, strouhaný sýr, okurka  (rýže, mleté kuřecí maso, zelenina, sůl, pepř, sýr)</v>
      </c>
      <c r="D12" s="221"/>
      <c r="E12" s="101" t="s">
        <v>31</v>
      </c>
      <c r="F12" s="22"/>
      <c r="G12" s="321"/>
      <c r="H12" s="24"/>
      <c r="I12" s="26"/>
      <c r="J12" s="25"/>
      <c r="K12" s="219"/>
      <c r="L12" s="105"/>
      <c r="M12" s="221"/>
    </row>
    <row r="13" spans="1:13" ht="18.95" customHeight="1">
      <c r="A13" s="317" t="s">
        <v>85</v>
      </c>
      <c r="B13" s="322"/>
      <c r="C13" s="320" t="str">
        <f>JL!C27</f>
        <v>Lázeňská zeleninová směs, vařené brambory (zelenina, šunka, vejce, mléko, sýr, máslo)</v>
      </c>
      <c r="D13" s="221"/>
      <c r="E13" s="315" t="s">
        <v>31</v>
      </c>
      <c r="F13" s="22"/>
      <c r="G13" s="321"/>
      <c r="H13" s="24"/>
      <c r="I13" s="28"/>
      <c r="J13" s="25"/>
      <c r="K13" s="219"/>
      <c r="L13" s="105"/>
      <c r="M13" s="221"/>
    </row>
    <row r="14" spans="1:13" ht="18.95" customHeight="1">
      <c r="A14" s="317" t="s">
        <v>87</v>
      </c>
      <c r="B14" s="217"/>
      <c r="C14" s="320" t="str">
        <f>JL!C32</f>
        <v>Kuřecí řízek po srbsku, americké brambory (kuřecí prsa, paprika, rajče, cibule, koření čubrica)</v>
      </c>
      <c r="D14" s="221"/>
      <c r="E14" s="315" t="s">
        <v>31</v>
      </c>
      <c r="F14" s="22"/>
      <c r="G14" s="321"/>
      <c r="H14" s="24"/>
      <c r="I14" s="28"/>
      <c r="J14" s="25"/>
      <c r="K14" s="99"/>
      <c r="L14" s="110"/>
      <c r="M14" s="308"/>
    </row>
    <row r="15" spans="1:13" ht="18.95" customHeight="1">
      <c r="A15" s="323"/>
      <c r="B15" s="324"/>
      <c r="C15" s="513"/>
      <c r="D15" s="514"/>
      <c r="E15" s="315"/>
      <c r="F15" s="22"/>
      <c r="G15" s="321"/>
      <c r="H15" s="24"/>
      <c r="I15" s="28"/>
      <c r="J15" s="25"/>
      <c r="K15" s="219"/>
      <c r="L15" s="105"/>
      <c r="M15" s="221"/>
    </row>
    <row r="16" spans="1:13" ht="18.95" customHeight="1">
      <c r="A16" s="306"/>
      <c r="B16" s="99"/>
      <c r="C16" s="306"/>
      <c r="D16" s="221"/>
      <c r="E16" s="315"/>
      <c r="F16" s="22"/>
      <c r="G16" s="325"/>
      <c r="H16" s="24"/>
      <c r="I16" s="28"/>
      <c r="J16" s="25"/>
      <c r="K16" s="99"/>
      <c r="L16" s="110"/>
      <c r="M16" s="308"/>
    </row>
    <row r="17" spans="1:13" ht="18.95" customHeight="1">
      <c r="A17" s="218"/>
      <c r="B17" s="219"/>
      <c r="C17" s="220"/>
      <c r="D17" s="326"/>
      <c r="E17" s="315"/>
      <c r="F17" s="22"/>
      <c r="G17" s="325"/>
      <c r="H17" s="24"/>
      <c r="I17" s="26"/>
      <c r="J17" s="25"/>
      <c r="K17" s="219"/>
      <c r="L17" s="105"/>
      <c r="M17" s="221"/>
    </row>
    <row r="18" spans="1:13" ht="36" customHeight="1">
      <c r="A18" s="218"/>
      <c r="B18" s="99"/>
      <c r="C18" s="220"/>
      <c r="D18" s="221"/>
      <c r="E18" s="315"/>
      <c r="F18" s="22"/>
      <c r="G18" s="325"/>
      <c r="H18" s="24"/>
      <c r="I18" s="28"/>
      <c r="J18" s="25"/>
      <c r="K18" s="99"/>
      <c r="L18" s="110"/>
      <c r="M18" s="308"/>
    </row>
    <row r="19" spans="1:13" ht="18.95" customHeight="1">
      <c r="A19" s="218"/>
      <c r="B19" s="219"/>
      <c r="C19" s="220"/>
      <c r="D19" s="221"/>
      <c r="E19" s="315"/>
      <c r="F19" s="22"/>
      <c r="G19" s="325"/>
      <c r="H19" s="24"/>
      <c r="I19" s="26"/>
      <c r="J19" s="25"/>
      <c r="K19" s="219"/>
      <c r="L19" s="105"/>
      <c r="M19" s="221"/>
    </row>
    <row r="20" spans="1:13" ht="18.95" customHeight="1">
      <c r="A20" s="306"/>
      <c r="B20" s="219"/>
      <c r="C20" s="306"/>
      <c r="D20" s="221"/>
      <c r="E20" s="315"/>
      <c r="F20" s="22"/>
      <c r="G20" s="325"/>
      <c r="H20" s="24"/>
      <c r="I20" s="26"/>
      <c r="J20" s="25"/>
      <c r="K20" s="219"/>
      <c r="L20" s="105"/>
      <c r="M20" s="221"/>
    </row>
    <row r="21" spans="1:13" ht="18.95" customHeight="1">
      <c r="A21" s="306"/>
      <c r="B21" s="219"/>
      <c r="C21" s="306"/>
      <c r="D21" s="21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308"/>
    </row>
    <row r="23" spans="1:13">
      <c r="A23" s="306" t="s">
        <v>44</v>
      </c>
      <c r="B23" s="219"/>
      <c r="C23" s="219"/>
      <c r="D23" s="219"/>
      <c r="E23" s="219"/>
      <c r="F23" s="219"/>
      <c r="G23" s="219"/>
      <c r="H23" s="327"/>
      <c r="I23" s="219"/>
      <c r="J23" s="219"/>
      <c r="K23" s="219"/>
      <c r="L23" s="219"/>
      <c r="M23" s="221"/>
    </row>
    <row r="24" spans="1:13">
      <c r="A24" s="306" t="s">
        <v>33</v>
      </c>
      <c r="B24" s="219"/>
      <c r="C24" s="219"/>
      <c r="D24" s="219"/>
      <c r="E24" s="219"/>
      <c r="F24" s="219"/>
      <c r="G24" s="219" t="s">
        <v>34</v>
      </c>
      <c r="H24" s="219"/>
      <c r="I24" s="219"/>
      <c r="J24" s="219" t="s">
        <v>35</v>
      </c>
      <c r="K24" s="219"/>
      <c r="L24" s="219"/>
      <c r="M24" s="221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308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15" t="s">
        <v>49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7"/>
    </row>
    <row r="28" spans="1:13" ht="35.1" customHeight="1">
      <c r="A28" s="302" t="s">
        <v>41</v>
      </c>
      <c r="B28" s="46"/>
      <c r="C28" s="46"/>
      <c r="D28" s="46"/>
      <c r="E28" s="46"/>
      <c r="F28" s="46"/>
      <c r="G28" s="47"/>
      <c r="H28" s="303" t="s">
        <v>11</v>
      </c>
      <c r="I28" s="48">
        <f>I1+1</f>
        <v>44817</v>
      </c>
      <c r="J28" s="46"/>
      <c r="K28" s="46"/>
      <c r="L28" s="46"/>
      <c r="M28" s="304"/>
    </row>
    <row r="29" spans="1:13" ht="16.5" customHeight="1">
      <c r="A29" s="305" t="s">
        <v>12</v>
      </c>
      <c r="B29" s="219"/>
      <c r="C29" s="221"/>
      <c r="D29" s="306" t="s">
        <v>13</v>
      </c>
      <c r="E29" s="219"/>
      <c r="F29" s="219"/>
      <c r="G29" s="219"/>
      <c r="H29" s="305" t="s">
        <v>14</v>
      </c>
      <c r="I29" s="307" t="s">
        <v>43</v>
      </c>
      <c r="J29" s="219"/>
      <c r="K29" s="219"/>
      <c r="L29" s="219"/>
      <c r="M29" s="221"/>
    </row>
    <row r="30" spans="1:13" ht="16.5" customHeight="1">
      <c r="A30" s="50" t="s">
        <v>15</v>
      </c>
      <c r="B30" s="51"/>
      <c r="C30" s="221"/>
      <c r="D30" s="64" t="str">
        <f>D3</f>
        <v>PEČOVATELSKÝ DŮM RADOTÍN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308"/>
      <c r="E31" s="99"/>
      <c r="F31" s="12"/>
      <c r="G31" s="99"/>
      <c r="H31" s="99"/>
      <c r="I31" s="99"/>
      <c r="J31" s="99"/>
      <c r="K31" s="308"/>
      <c r="L31" s="53"/>
      <c r="M31" s="308"/>
    </row>
    <row r="32" spans="1:13" ht="18" customHeight="1">
      <c r="A32" s="309"/>
      <c r="B32" s="46"/>
      <c r="C32" s="310" t="s">
        <v>16</v>
      </c>
      <c r="D32" s="304"/>
      <c r="E32" s="54" t="s">
        <v>17</v>
      </c>
      <c r="F32" s="311" t="s">
        <v>18</v>
      </c>
      <c r="G32" s="46" t="s">
        <v>19</v>
      </c>
      <c r="H32" s="46"/>
      <c r="I32" s="16" t="s">
        <v>20</v>
      </c>
      <c r="J32" s="16" t="s">
        <v>21</v>
      </c>
      <c r="K32" s="304"/>
      <c r="L32" s="306" t="s">
        <v>22</v>
      </c>
      <c r="M32" s="221"/>
    </row>
    <row r="33" spans="1:13" ht="15.75" customHeight="1">
      <c r="A33" s="55"/>
      <c r="B33" s="99"/>
      <c r="C33" s="53"/>
      <c r="D33" s="308"/>
      <c r="E33" s="101" t="s">
        <v>23</v>
      </c>
      <c r="F33" s="12"/>
      <c r="G33" s="312" t="s">
        <v>24</v>
      </c>
      <c r="H33" s="54" t="s">
        <v>5</v>
      </c>
      <c r="I33" s="16" t="s">
        <v>25</v>
      </c>
      <c r="J33" s="18" t="s">
        <v>26</v>
      </c>
      <c r="K33" s="308"/>
      <c r="L33" s="101" t="s">
        <v>27</v>
      </c>
      <c r="M33" s="313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314">
        <v>1</v>
      </c>
      <c r="B35" s="315"/>
      <c r="C35" s="314">
        <v>2</v>
      </c>
      <c r="D35" s="316"/>
      <c r="E35" s="315">
        <v>3</v>
      </c>
      <c r="F35" s="22">
        <v>4</v>
      </c>
      <c r="G35" s="315">
        <v>5</v>
      </c>
      <c r="H35" s="22">
        <v>6</v>
      </c>
      <c r="I35" s="22">
        <v>7</v>
      </c>
      <c r="J35" s="22">
        <v>8</v>
      </c>
      <c r="K35" s="315"/>
      <c r="L35" s="22">
        <v>9</v>
      </c>
      <c r="M35" s="316">
        <v>10</v>
      </c>
    </row>
    <row r="36" spans="1:13" ht="18.95" customHeight="1">
      <c r="A36" s="317" t="s">
        <v>59</v>
      </c>
      <c r="B36" s="318"/>
      <c r="C36" s="328" t="str">
        <f>JL!F12</f>
        <v>Hovězí vývar s vaječnou sedlinou</v>
      </c>
      <c r="D36" s="221"/>
      <c r="E36" s="315" t="s">
        <v>31</v>
      </c>
      <c r="F36" s="90"/>
      <c r="G36" s="319"/>
      <c r="H36" s="24"/>
      <c r="I36" s="24"/>
      <c r="J36" s="25"/>
      <c r="K36" s="99"/>
      <c r="L36" s="105"/>
      <c r="M36" s="308"/>
    </row>
    <row r="37" spans="1:13" ht="18.95" customHeight="1">
      <c r="A37" s="317" t="s">
        <v>60</v>
      </c>
      <c r="B37" s="318"/>
      <c r="C37" s="306" t="str">
        <f>JL!F15</f>
        <v>Italská s rýží</v>
      </c>
      <c r="D37" s="221"/>
      <c r="E37" s="101" t="s">
        <v>31</v>
      </c>
      <c r="F37" s="90"/>
      <c r="G37" s="106"/>
      <c r="H37" s="24"/>
      <c r="I37" s="26"/>
      <c r="J37" s="25"/>
      <c r="K37" s="219"/>
      <c r="L37" s="105"/>
      <c r="M37" s="221"/>
    </row>
    <row r="38" spans="1:13" ht="18.95" customHeight="1">
      <c r="A38" s="317" t="s">
        <v>84</v>
      </c>
      <c r="B38" s="215"/>
      <c r="C38" s="320" t="str">
        <f>JL!F19</f>
        <v>Kuře alá kachna, dušené zelí, bramborové knedlíky (kuře, kmín, cukr, ocet, mouka, zelí kysané, sůl, slanina)</v>
      </c>
      <c r="D38" s="221"/>
      <c r="E38" s="315" t="s">
        <v>31</v>
      </c>
      <c r="F38" s="90"/>
      <c r="G38" s="329"/>
      <c r="H38" s="24"/>
      <c r="I38" s="26"/>
      <c r="J38" s="25"/>
      <c r="K38" s="99"/>
      <c r="L38" s="110"/>
      <c r="M38" s="308"/>
    </row>
    <row r="39" spans="1:13" ht="18.95" customHeight="1">
      <c r="A39" s="317" t="s">
        <v>86</v>
      </c>
      <c r="B39" s="322"/>
      <c r="C39" s="320" t="str">
        <f>JL!F23</f>
        <v>Smažený sekaný řízek se sýrem, vařené brambory  (mleté maso, mouka, vejce, strouhanka, sýr, mléko)</v>
      </c>
      <c r="D39" s="221"/>
      <c r="E39" s="101" t="s">
        <v>31</v>
      </c>
      <c r="F39" s="90"/>
      <c r="G39" s="321"/>
      <c r="H39" s="24"/>
      <c r="I39" s="28"/>
      <c r="J39" s="25"/>
      <c r="K39" s="99"/>
      <c r="L39" s="110"/>
      <c r="M39" s="308"/>
    </row>
    <row r="40" spans="1:13" ht="18.95" customHeight="1">
      <c r="A40" s="317" t="s">
        <v>85</v>
      </c>
      <c r="B40" s="322"/>
      <c r="C40" s="320" t="str">
        <f>JL!F27</f>
        <v>Zapečené těstoviny s brokolicí a sýrem (brokolice, těstoviny, máslo, mléko, vejce, sýr, cibule)</v>
      </c>
      <c r="D40" s="221"/>
      <c r="E40" s="315" t="s">
        <v>31</v>
      </c>
      <c r="F40" s="90"/>
      <c r="G40" s="321"/>
      <c r="H40" s="24"/>
      <c r="I40" s="28"/>
      <c r="J40" s="25"/>
      <c r="K40" s="219"/>
      <c r="L40" s="105"/>
      <c r="M40" s="221"/>
    </row>
    <row r="41" spans="1:13" ht="18.95" customHeight="1">
      <c r="A41" s="317" t="s">
        <v>87</v>
      </c>
      <c r="B41" s="217"/>
      <c r="C41" s="320" t="str">
        <f>JL!F32</f>
        <v>Vepřové nudličky se smetanou a chilli, štouchané brambory s pařitkou (vepřové, cibule, chilli, smetana)</v>
      </c>
      <c r="D41" s="221"/>
      <c r="E41" s="315" t="s">
        <v>31</v>
      </c>
      <c r="F41" s="90"/>
      <c r="G41" s="321"/>
      <c r="H41" s="24"/>
      <c r="I41" s="28"/>
      <c r="J41" s="25"/>
      <c r="K41" s="99"/>
      <c r="L41" s="110"/>
      <c r="M41" s="308"/>
    </row>
    <row r="42" spans="1:13" ht="18.95" customHeight="1">
      <c r="A42" s="323"/>
      <c r="B42" s="324"/>
      <c r="C42" s="513"/>
      <c r="D42" s="514"/>
      <c r="E42" s="315"/>
      <c r="F42" s="90"/>
      <c r="G42" s="321"/>
      <c r="H42" s="24"/>
      <c r="I42" s="120"/>
      <c r="J42" s="25"/>
      <c r="K42" s="219"/>
      <c r="L42" s="105"/>
      <c r="M42" s="221"/>
    </row>
    <row r="43" spans="1:13" ht="18.95" customHeight="1">
      <c r="A43" s="306"/>
      <c r="B43" s="99"/>
      <c r="C43" s="306"/>
      <c r="D43" s="221"/>
      <c r="E43" s="315"/>
      <c r="F43" s="90"/>
      <c r="G43" s="325"/>
      <c r="H43" s="24"/>
      <c r="I43" s="28"/>
      <c r="J43" s="25"/>
      <c r="K43" s="99"/>
      <c r="L43" s="110"/>
      <c r="M43" s="308"/>
    </row>
    <row r="44" spans="1:13" ht="18.95" customHeight="1">
      <c r="A44" s="306"/>
      <c r="B44" s="219"/>
      <c r="C44" s="330"/>
      <c r="D44" s="326"/>
      <c r="E44" s="315"/>
      <c r="F44" s="22"/>
      <c r="G44" s="325"/>
      <c r="H44" s="24"/>
      <c r="I44" s="26"/>
      <c r="J44" s="25"/>
      <c r="K44" s="219"/>
      <c r="L44" s="105"/>
      <c r="M44" s="221"/>
    </row>
    <row r="45" spans="1:13" ht="36" customHeight="1">
      <c r="A45" s="314"/>
      <c r="B45" s="99"/>
      <c r="C45" s="306"/>
      <c r="D45" s="221"/>
      <c r="E45" s="315"/>
      <c r="F45" s="22"/>
      <c r="G45" s="325"/>
      <c r="H45" s="24"/>
      <c r="I45" s="28"/>
      <c r="J45" s="25"/>
      <c r="K45" s="99"/>
      <c r="L45" s="110"/>
      <c r="M45" s="308"/>
    </row>
    <row r="46" spans="1:13" ht="18.95" customHeight="1">
      <c r="A46" s="306"/>
      <c r="B46" s="219"/>
      <c r="C46" s="306"/>
      <c r="D46" s="221"/>
      <c r="E46" s="315"/>
      <c r="F46" s="22"/>
      <c r="G46" s="325"/>
      <c r="H46" s="24"/>
      <c r="I46" s="26"/>
      <c r="J46" s="25"/>
      <c r="K46" s="219"/>
      <c r="L46" s="105"/>
      <c r="M46" s="221"/>
    </row>
    <row r="47" spans="1:13" ht="18.95" customHeight="1">
      <c r="A47" s="306"/>
      <c r="B47" s="219"/>
      <c r="C47" s="306"/>
      <c r="D47" s="221"/>
      <c r="E47" s="315"/>
      <c r="F47" s="22"/>
      <c r="G47" s="325"/>
      <c r="H47" s="24"/>
      <c r="I47" s="26"/>
      <c r="J47" s="25"/>
      <c r="K47" s="219"/>
      <c r="L47" s="105"/>
      <c r="M47" s="221"/>
    </row>
    <row r="48" spans="1:13" ht="18.95" customHeight="1">
      <c r="A48" s="306"/>
      <c r="B48" s="219"/>
      <c r="C48" s="306"/>
      <c r="D48" s="21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308"/>
    </row>
    <row r="50" spans="1:13">
      <c r="A50" s="306" t="s">
        <v>44</v>
      </c>
      <c r="B50" s="219"/>
      <c r="C50" s="219"/>
      <c r="D50" s="219"/>
      <c r="E50" s="219"/>
      <c r="F50" s="219"/>
      <c r="G50" s="219"/>
      <c r="H50" s="327"/>
      <c r="I50" s="219"/>
      <c r="J50" s="219"/>
      <c r="K50" s="219"/>
      <c r="L50" s="219"/>
      <c r="M50" s="221"/>
    </row>
    <row r="51" spans="1:13">
      <c r="A51" s="306" t="s">
        <v>33</v>
      </c>
      <c r="B51" s="219"/>
      <c r="C51" s="219"/>
      <c r="D51" s="219"/>
      <c r="E51" s="219"/>
      <c r="F51" s="219"/>
      <c r="G51" s="219" t="s">
        <v>34</v>
      </c>
      <c r="H51" s="219"/>
      <c r="I51" s="219"/>
      <c r="J51" s="219" t="s">
        <v>35</v>
      </c>
      <c r="K51" s="219"/>
      <c r="L51" s="219"/>
      <c r="M51" s="221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308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15" t="s">
        <v>49</v>
      </c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7"/>
    </row>
    <row r="55" spans="1:13" ht="35.1" customHeight="1">
      <c r="A55" s="302" t="s">
        <v>41</v>
      </c>
      <c r="B55" s="46"/>
      <c r="C55" s="46"/>
      <c r="D55" s="46"/>
      <c r="E55" s="46"/>
      <c r="F55" s="46"/>
      <c r="G55" s="47"/>
      <c r="H55" s="303" t="s">
        <v>11</v>
      </c>
      <c r="I55" s="48">
        <f>I28+1</f>
        <v>44818</v>
      </c>
      <c r="J55" s="46"/>
      <c r="K55" s="46"/>
      <c r="L55" s="46"/>
      <c r="M55" s="304"/>
    </row>
    <row r="56" spans="1:13" ht="16.5" customHeight="1">
      <c r="A56" s="305" t="s">
        <v>12</v>
      </c>
      <c r="B56" s="219"/>
      <c r="C56" s="221"/>
      <c r="D56" s="306" t="s">
        <v>13</v>
      </c>
      <c r="E56" s="219"/>
      <c r="F56" s="219"/>
      <c r="G56" s="219"/>
      <c r="H56" s="305" t="s">
        <v>14</v>
      </c>
      <c r="I56" s="307" t="s">
        <v>43</v>
      </c>
      <c r="J56" s="219"/>
      <c r="K56" s="219"/>
      <c r="L56" s="219"/>
      <c r="M56" s="221"/>
    </row>
    <row r="57" spans="1:13" ht="16.5" customHeight="1">
      <c r="A57" s="50" t="s">
        <v>15</v>
      </c>
      <c r="B57" s="51"/>
      <c r="C57" s="221"/>
      <c r="D57" s="64" t="str">
        <f>D30</f>
        <v>PEČOVATELSKÝ DŮM RADOTÍN</v>
      </c>
      <c r="E57" s="51"/>
      <c r="F57" s="51"/>
      <c r="G57" s="51"/>
      <c r="H57" s="50" t="s">
        <v>14</v>
      </c>
      <c r="I57" s="98">
        <f>I30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308"/>
      <c r="E58" s="99"/>
      <c r="F58" s="12"/>
      <c r="G58" s="99"/>
      <c r="H58" s="99"/>
      <c r="I58" s="99"/>
      <c r="J58" s="99"/>
      <c r="K58" s="308"/>
      <c r="L58" s="53"/>
      <c r="M58" s="308"/>
    </row>
    <row r="59" spans="1:13" ht="18" customHeight="1">
      <c r="A59" s="309"/>
      <c r="B59" s="46"/>
      <c r="C59" s="310" t="s">
        <v>16</v>
      </c>
      <c r="D59" s="304"/>
      <c r="E59" s="54" t="s">
        <v>17</v>
      </c>
      <c r="F59" s="311" t="s">
        <v>18</v>
      </c>
      <c r="G59" s="46" t="s">
        <v>19</v>
      </c>
      <c r="H59" s="46"/>
      <c r="I59" s="16" t="s">
        <v>20</v>
      </c>
      <c r="J59" s="16" t="s">
        <v>21</v>
      </c>
      <c r="K59" s="304"/>
      <c r="L59" s="306" t="s">
        <v>22</v>
      </c>
      <c r="M59" s="221"/>
    </row>
    <row r="60" spans="1:13" ht="15.75" customHeight="1">
      <c r="A60" s="55"/>
      <c r="B60" s="99"/>
      <c r="C60" s="53"/>
      <c r="D60" s="308"/>
      <c r="E60" s="101" t="s">
        <v>23</v>
      </c>
      <c r="F60" s="12"/>
      <c r="G60" s="312" t="s">
        <v>24</v>
      </c>
      <c r="H60" s="54" t="s">
        <v>5</v>
      </c>
      <c r="I60" s="16" t="s">
        <v>25</v>
      </c>
      <c r="J60" s="18" t="s">
        <v>26</v>
      </c>
      <c r="K60" s="308"/>
      <c r="L60" s="101" t="s">
        <v>27</v>
      </c>
      <c r="M60" s="313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314">
        <v>1</v>
      </c>
      <c r="B62" s="315"/>
      <c r="C62" s="314">
        <v>2</v>
      </c>
      <c r="D62" s="316"/>
      <c r="E62" s="315">
        <v>3</v>
      </c>
      <c r="F62" s="22">
        <v>4</v>
      </c>
      <c r="G62" s="315">
        <v>5</v>
      </c>
      <c r="H62" s="22">
        <v>6</v>
      </c>
      <c r="I62" s="22">
        <v>7</v>
      </c>
      <c r="J62" s="22">
        <v>8</v>
      </c>
      <c r="K62" s="315"/>
      <c r="L62" s="22">
        <v>9</v>
      </c>
      <c r="M62" s="316">
        <v>10</v>
      </c>
    </row>
    <row r="63" spans="1:13" ht="18.95" customHeight="1">
      <c r="A63" s="317" t="s">
        <v>59</v>
      </c>
      <c r="B63" s="318"/>
      <c r="C63" s="328" t="str">
        <f>JL!I12</f>
        <v>Slepičí vývar s krupkami, čočkou a rýží</v>
      </c>
      <c r="D63" s="221"/>
      <c r="E63" s="315" t="s">
        <v>31</v>
      </c>
      <c r="F63" s="90"/>
      <c r="G63" s="319"/>
      <c r="H63" s="24"/>
      <c r="I63" s="24"/>
      <c r="J63" s="25"/>
      <c r="K63" s="99"/>
      <c r="L63" s="105"/>
      <c r="M63" s="308"/>
    </row>
    <row r="64" spans="1:13" ht="18.95" customHeight="1">
      <c r="A64" s="317" t="s">
        <v>60</v>
      </c>
      <c r="B64" s="318"/>
      <c r="C64" s="306" t="str">
        <f>JL!I15</f>
        <v>Bulharská s masem</v>
      </c>
      <c r="D64" s="221"/>
      <c r="E64" s="101" t="s">
        <v>31</v>
      </c>
      <c r="F64" s="90"/>
      <c r="G64" s="106"/>
      <c r="H64" s="24"/>
      <c r="I64" s="26"/>
      <c r="J64" s="25"/>
      <c r="K64" s="219"/>
      <c r="L64" s="105"/>
      <c r="M64" s="221"/>
    </row>
    <row r="65" spans="1:13" ht="18.95" customHeight="1">
      <c r="A65" s="317" t="s">
        <v>84</v>
      </c>
      <c r="B65" s="215"/>
      <c r="C65" s="320" t="str">
        <f>JL!I19</f>
        <v>Hovězí pečeně na přírodní způsob se slaninou, houskové knedlíky (hovězí zadní maso, cibule, sůl, pepř, slanina, mouka)</v>
      </c>
      <c r="D65" s="221"/>
      <c r="E65" s="315" t="s">
        <v>31</v>
      </c>
      <c r="F65" s="90"/>
      <c r="G65" s="321"/>
      <c r="H65" s="24"/>
      <c r="I65" s="26"/>
      <c r="J65" s="25"/>
      <c r="K65" s="99"/>
      <c r="L65" s="110"/>
      <c r="M65" s="308"/>
    </row>
    <row r="66" spans="1:13" ht="18.95" customHeight="1">
      <c r="A66" s="317" t="s">
        <v>86</v>
      </c>
      <c r="B66" s="322"/>
      <c r="C66" s="320" t="str">
        <f>JL!I23</f>
        <v>Kuřecí játra po čínsku, jasmínová rýže (kuřecí játra, pórek, kapie, víno, sojová omáčka, česnek, cibule, zázvor, cukr)</v>
      </c>
      <c r="D66" s="221"/>
      <c r="E66" s="101" t="s">
        <v>31</v>
      </c>
      <c r="F66" s="90"/>
      <c r="G66" s="321"/>
      <c r="H66" s="24"/>
      <c r="I66" s="28"/>
      <c r="J66" s="25"/>
      <c r="K66" s="99"/>
      <c r="L66" s="110"/>
      <c r="M66" s="308"/>
    </row>
    <row r="67" spans="1:13" ht="18.95" customHeight="1">
      <c r="A67" s="317" t="s">
        <v>85</v>
      </c>
      <c r="B67" s="322"/>
      <c r="C67" s="320" t="str">
        <f>JL!I27</f>
        <v>Míchané špagety se zeleninou a vejci, strouhaný sýr  (špagety, paprika, rajče, pórek, fazolky, vejce, bylinky, sýr)</v>
      </c>
      <c r="D67" s="221"/>
      <c r="E67" s="315" t="s">
        <v>31</v>
      </c>
      <c r="F67" s="90"/>
      <c r="G67" s="321"/>
      <c r="H67" s="24"/>
      <c r="I67" s="28"/>
      <c r="J67" s="25"/>
      <c r="K67" s="219"/>
      <c r="L67" s="105"/>
      <c r="M67" s="221"/>
    </row>
    <row r="68" spans="1:13" ht="18.95" customHeight="1">
      <c r="A68" s="317" t="s">
        <v>87</v>
      </c>
      <c r="B68" s="217"/>
      <c r="C68" s="320" t="str">
        <f>JL!H32</f>
        <v>DOPLATEK         45 Kč</v>
      </c>
      <c r="D68" s="221"/>
      <c r="E68" s="315" t="s">
        <v>31</v>
      </c>
      <c r="F68" s="90"/>
      <c r="G68" s="321"/>
      <c r="H68" s="24"/>
      <c r="I68" s="28"/>
      <c r="J68" s="25"/>
      <c r="K68" s="99"/>
      <c r="L68" s="110"/>
      <c r="M68" s="308"/>
    </row>
    <row r="69" spans="1:13" ht="18.95" customHeight="1">
      <c r="A69" s="323"/>
      <c r="B69" s="324"/>
      <c r="C69" s="513"/>
      <c r="D69" s="514"/>
      <c r="E69" s="315"/>
      <c r="F69" s="90"/>
      <c r="G69" s="321"/>
      <c r="H69" s="24"/>
      <c r="I69" s="28"/>
      <c r="J69" s="25"/>
      <c r="K69" s="219"/>
      <c r="L69" s="105"/>
      <c r="M69" s="221"/>
    </row>
    <row r="70" spans="1:13" ht="18.95" customHeight="1">
      <c r="A70" s="306"/>
      <c r="B70" s="99"/>
      <c r="C70" s="306"/>
      <c r="D70" s="221"/>
      <c r="E70" s="315"/>
      <c r="F70" s="90"/>
      <c r="G70" s="325"/>
      <c r="H70" s="24"/>
      <c r="I70" s="28"/>
      <c r="J70" s="25"/>
      <c r="K70" s="99"/>
      <c r="L70" s="110"/>
      <c r="M70" s="308"/>
    </row>
    <row r="71" spans="1:13" ht="18.95" customHeight="1">
      <c r="A71" s="306"/>
      <c r="B71" s="219"/>
      <c r="C71" s="330"/>
      <c r="D71" s="326"/>
      <c r="E71" s="315"/>
      <c r="F71" s="22"/>
      <c r="G71" s="325"/>
      <c r="H71" s="24"/>
      <c r="I71" s="26"/>
      <c r="J71" s="25"/>
      <c r="K71" s="219"/>
      <c r="L71" s="105"/>
      <c r="M71" s="221"/>
    </row>
    <row r="72" spans="1:13" ht="36" customHeight="1">
      <c r="A72" s="314"/>
      <c r="B72" s="99"/>
      <c r="C72" s="306"/>
      <c r="D72" s="221"/>
      <c r="E72" s="315"/>
      <c r="F72" s="22"/>
      <c r="G72" s="325"/>
      <c r="H72" s="24"/>
      <c r="I72" s="26"/>
      <c r="J72" s="25"/>
      <c r="K72" s="219"/>
      <c r="L72" s="105"/>
      <c r="M72" s="221"/>
    </row>
    <row r="73" spans="1:13" ht="18.95" customHeight="1">
      <c r="A73" s="306"/>
      <c r="B73" s="219"/>
      <c r="C73" s="306"/>
      <c r="D73" s="221"/>
      <c r="E73" s="315"/>
      <c r="F73" s="22"/>
      <c r="G73" s="325"/>
      <c r="H73" s="24"/>
      <c r="I73" s="28"/>
      <c r="J73" s="25"/>
      <c r="K73" s="99"/>
      <c r="L73" s="110"/>
      <c r="M73" s="308"/>
    </row>
    <row r="74" spans="1:13" ht="18.95" customHeight="1">
      <c r="A74" s="306"/>
      <c r="B74" s="219"/>
      <c r="C74" s="306"/>
      <c r="D74" s="221"/>
      <c r="E74" s="315"/>
      <c r="F74" s="22"/>
      <c r="G74" s="325"/>
      <c r="H74" s="24"/>
      <c r="I74" s="26"/>
      <c r="J74" s="25"/>
      <c r="K74" s="219"/>
      <c r="L74" s="105"/>
      <c r="M74" s="221"/>
    </row>
    <row r="75" spans="1:13" ht="18.95" customHeight="1">
      <c r="A75" s="306"/>
      <c r="B75" s="219"/>
      <c r="C75" s="306"/>
      <c r="D75" s="21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308"/>
    </row>
    <row r="77" spans="1:13">
      <c r="A77" s="306" t="s">
        <v>44</v>
      </c>
      <c r="B77" s="219"/>
      <c r="C77" s="219"/>
      <c r="D77" s="219"/>
      <c r="E77" s="219"/>
      <c r="F77" s="219"/>
      <c r="G77" s="219"/>
      <c r="H77" s="327"/>
      <c r="I77" s="219"/>
      <c r="J77" s="219"/>
      <c r="K77" s="219"/>
      <c r="L77" s="219"/>
      <c r="M77" s="221"/>
    </row>
    <row r="78" spans="1:13">
      <c r="A78" s="306" t="s">
        <v>33</v>
      </c>
      <c r="B78" s="219"/>
      <c r="C78" s="219"/>
      <c r="D78" s="219"/>
      <c r="E78" s="219"/>
      <c r="F78" s="219"/>
      <c r="G78" s="219" t="s">
        <v>34</v>
      </c>
      <c r="H78" s="219"/>
      <c r="I78" s="219"/>
      <c r="J78" s="219" t="s">
        <v>35</v>
      </c>
      <c r="K78" s="219"/>
      <c r="L78" s="219"/>
      <c r="M78" s="221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308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15" t="s">
        <v>49</v>
      </c>
      <c r="B81" s="516"/>
      <c r="C81" s="516"/>
      <c r="D81" s="516"/>
      <c r="E81" s="516"/>
      <c r="F81" s="516"/>
      <c r="G81" s="516"/>
      <c r="H81" s="516"/>
      <c r="I81" s="516"/>
      <c r="J81" s="516"/>
      <c r="K81" s="516"/>
      <c r="L81" s="516"/>
      <c r="M81" s="517"/>
    </row>
    <row r="82" spans="1:13" ht="35.1" customHeight="1">
      <c r="A82" s="302" t="s">
        <v>41</v>
      </c>
      <c r="B82" s="46"/>
      <c r="C82" s="46"/>
      <c r="D82" s="46"/>
      <c r="E82" s="46"/>
      <c r="F82" s="46"/>
      <c r="G82" s="47"/>
      <c r="H82" s="303" t="s">
        <v>11</v>
      </c>
      <c r="I82" s="48">
        <f>I55+1</f>
        <v>44819</v>
      </c>
      <c r="J82" s="46"/>
      <c r="K82" s="46"/>
      <c r="L82" s="46"/>
      <c r="M82" s="304"/>
    </row>
    <row r="83" spans="1:13" ht="16.5" customHeight="1">
      <c r="A83" s="305" t="s">
        <v>12</v>
      </c>
      <c r="B83" s="219"/>
      <c r="C83" s="221"/>
      <c r="D83" s="306" t="s">
        <v>13</v>
      </c>
      <c r="E83" s="219"/>
      <c r="F83" s="219"/>
      <c r="G83" s="219"/>
      <c r="H83" s="305" t="s">
        <v>14</v>
      </c>
      <c r="I83" s="307" t="s">
        <v>43</v>
      </c>
      <c r="J83" s="219"/>
      <c r="K83" s="219"/>
      <c r="L83" s="219"/>
      <c r="M83" s="221"/>
    </row>
    <row r="84" spans="1:13" ht="16.5" customHeight="1">
      <c r="A84" s="50" t="s">
        <v>15</v>
      </c>
      <c r="B84" s="51"/>
      <c r="C84" s="221"/>
      <c r="D84" s="64" t="str">
        <f>D57</f>
        <v>PEČOVATELSKÝ DŮM RADOTÍN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308"/>
      <c r="E85" s="99"/>
      <c r="F85" s="12"/>
      <c r="G85" s="99"/>
      <c r="H85" s="99"/>
      <c r="I85" s="99"/>
      <c r="J85" s="99"/>
      <c r="K85" s="308"/>
      <c r="L85" s="53"/>
      <c r="M85" s="308"/>
    </row>
    <row r="86" spans="1:13" ht="18" customHeight="1">
      <c r="A86" s="309"/>
      <c r="B86" s="46"/>
      <c r="C86" s="310" t="s">
        <v>16</v>
      </c>
      <c r="D86" s="304"/>
      <c r="E86" s="54" t="s">
        <v>17</v>
      </c>
      <c r="F86" s="311" t="s">
        <v>18</v>
      </c>
      <c r="G86" s="46" t="s">
        <v>19</v>
      </c>
      <c r="H86" s="46"/>
      <c r="I86" s="16" t="s">
        <v>20</v>
      </c>
      <c r="J86" s="16" t="s">
        <v>21</v>
      </c>
      <c r="K86" s="304"/>
      <c r="L86" s="306" t="s">
        <v>22</v>
      </c>
      <c r="M86" s="221"/>
    </row>
    <row r="87" spans="1:13" ht="15.75" customHeight="1">
      <c r="A87" s="55"/>
      <c r="B87" s="99"/>
      <c r="C87" s="53"/>
      <c r="D87" s="308"/>
      <c r="E87" s="101" t="s">
        <v>23</v>
      </c>
      <c r="F87" s="12"/>
      <c r="G87" s="312" t="s">
        <v>24</v>
      </c>
      <c r="H87" s="54" t="s">
        <v>5</v>
      </c>
      <c r="I87" s="16" t="s">
        <v>25</v>
      </c>
      <c r="J87" s="18" t="s">
        <v>26</v>
      </c>
      <c r="K87" s="308"/>
      <c r="L87" s="101" t="s">
        <v>27</v>
      </c>
      <c r="M87" s="313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314">
        <v>1</v>
      </c>
      <c r="B89" s="315"/>
      <c r="C89" s="314">
        <v>2</v>
      </c>
      <c r="D89" s="316"/>
      <c r="E89" s="315">
        <v>3</v>
      </c>
      <c r="F89" s="22">
        <v>4</v>
      </c>
      <c r="G89" s="315">
        <v>5</v>
      </c>
      <c r="H89" s="22">
        <v>6</v>
      </c>
      <c r="I89" s="22">
        <v>7</v>
      </c>
      <c r="J89" s="22">
        <v>8</v>
      </c>
      <c r="K89" s="315"/>
      <c r="L89" s="22">
        <v>9</v>
      </c>
      <c r="M89" s="316">
        <v>10</v>
      </c>
    </row>
    <row r="90" spans="1:13" ht="18.95" customHeight="1">
      <c r="A90" s="317" t="s">
        <v>59</v>
      </c>
      <c r="B90" s="318"/>
      <c r="C90" s="306" t="str">
        <f>JL!L12</f>
        <v>Česnečka s bramborami</v>
      </c>
      <c r="D90" s="221"/>
      <c r="E90" s="315" t="s">
        <v>31</v>
      </c>
      <c r="F90" s="90"/>
      <c r="G90" s="319"/>
      <c r="H90" s="24"/>
      <c r="I90" s="24"/>
      <c r="J90" s="25"/>
      <c r="K90" s="99"/>
      <c r="L90" s="105"/>
      <c r="M90" s="308"/>
    </row>
    <row r="91" spans="1:13" ht="18.95" customHeight="1">
      <c r="A91" s="317" t="s">
        <v>60</v>
      </c>
      <c r="B91" s="318"/>
      <c r="C91" s="306" t="str">
        <f>JL!L15</f>
        <v>Křimická zelná</v>
      </c>
      <c r="D91" s="221"/>
      <c r="E91" s="101" t="s">
        <v>31</v>
      </c>
      <c r="F91" s="90"/>
      <c r="G91" s="106"/>
      <c r="H91" s="24"/>
      <c r="I91" s="26"/>
      <c r="J91" s="25"/>
      <c r="K91" s="219"/>
      <c r="L91" s="105"/>
      <c r="M91" s="221"/>
    </row>
    <row r="92" spans="1:13" ht="18.95" customHeight="1">
      <c r="A92" s="317" t="s">
        <v>84</v>
      </c>
      <c r="B92" s="215"/>
      <c r="C92" s="320" t="str">
        <f>JL!L19</f>
        <v>Marinovaná krkovice s kájenským pepřem, šťouchané brambory s cibulkou (krkovice, chilli, pepř, sůl, mouka, tuk)</v>
      </c>
      <c r="D92" s="221"/>
      <c r="E92" s="315" t="s">
        <v>31</v>
      </c>
      <c r="F92" s="90"/>
      <c r="G92" s="329"/>
      <c r="H92" s="24"/>
      <c r="I92" s="26"/>
      <c r="J92" s="25"/>
      <c r="K92" s="99"/>
      <c r="L92" s="110"/>
      <c r="M92" s="308"/>
    </row>
    <row r="93" spans="1:13" ht="18.95" customHeight="1">
      <c r="A93" s="317" t="s">
        <v>86</v>
      </c>
      <c r="B93" s="322"/>
      <c r="C93" s="320" t="str">
        <f>JL!L23</f>
        <v>Hovězí guláš Flamendr s feferony a kapií, houskové knedlíky (hovězí maso, cibule, paprika, feferonky, kapie, česnek, mouka, pepř, sůl, majoránka)</v>
      </c>
      <c r="D93" s="221"/>
      <c r="E93" s="101" t="s">
        <v>31</v>
      </c>
      <c r="F93" s="90"/>
      <c r="G93" s="321"/>
      <c r="H93" s="24"/>
      <c r="I93" s="28"/>
      <c r="J93" s="25"/>
      <c r="K93" s="99"/>
      <c r="L93" s="110"/>
      <c r="M93" s="308"/>
    </row>
    <row r="94" spans="1:13" ht="18.95" customHeight="1">
      <c r="A94" s="317" t="s">
        <v>85</v>
      </c>
      <c r="B94" s="322"/>
      <c r="C94" s="320" t="str">
        <f>JL!L27</f>
        <v>Jablková žemlovka s tvarohem a rozinkami (jablka, tvaroh, vejce, cukr, sůl, máslo, veka, rozinky, mléko, skořice)</v>
      </c>
      <c r="D94" s="221"/>
      <c r="E94" s="315" t="s">
        <v>31</v>
      </c>
      <c r="F94" s="90"/>
      <c r="G94" s="321"/>
      <c r="H94" s="24"/>
      <c r="I94" s="28"/>
      <c r="J94" s="25"/>
      <c r="K94" s="219"/>
      <c r="L94" s="105"/>
      <c r="M94" s="221"/>
    </row>
    <row r="95" spans="1:13" ht="18.95" customHeight="1">
      <c r="A95" s="317" t="s">
        <v>87</v>
      </c>
      <c r="B95" s="217"/>
      <c r="C95" s="320" t="str">
        <f>JL!L32</f>
        <v>Pečená Tilápie na másle s bazalkou, vařené brambory, citrón (Tilápie nilská, máslo, bazalka čerstvá, sůl, kmín)</v>
      </c>
      <c r="D95" s="221"/>
      <c r="E95" s="315" t="s">
        <v>31</v>
      </c>
      <c r="F95" s="90"/>
      <c r="G95" s="321"/>
      <c r="H95" s="24"/>
      <c r="I95" s="28"/>
      <c r="J95" s="25"/>
      <c r="K95" s="99"/>
      <c r="L95" s="110"/>
      <c r="M95" s="308"/>
    </row>
    <row r="96" spans="1:13" ht="18.95" customHeight="1">
      <c r="A96" s="323"/>
      <c r="B96" s="324"/>
      <c r="C96" s="513"/>
      <c r="D96" s="514"/>
      <c r="E96" s="315"/>
      <c r="F96" s="22"/>
      <c r="G96" s="321"/>
      <c r="H96" s="24"/>
      <c r="I96" s="28"/>
      <c r="J96" s="25"/>
      <c r="K96" s="219"/>
      <c r="L96" s="105"/>
      <c r="M96" s="221"/>
    </row>
    <row r="97" spans="1:13" ht="18.95" customHeight="1">
      <c r="A97" s="306"/>
      <c r="B97" s="99"/>
      <c r="C97" s="306"/>
      <c r="D97" s="221"/>
      <c r="E97" s="315"/>
      <c r="F97" s="22"/>
      <c r="G97" s="325"/>
      <c r="H97" s="24"/>
      <c r="I97" s="28"/>
      <c r="J97" s="25"/>
      <c r="K97" s="99"/>
      <c r="L97" s="110"/>
      <c r="M97" s="308"/>
    </row>
    <row r="98" spans="1:13" ht="18.95" customHeight="1">
      <c r="A98" s="306"/>
      <c r="B98" s="219"/>
      <c r="C98" s="330"/>
      <c r="D98" s="326"/>
      <c r="E98" s="315"/>
      <c r="F98" s="22"/>
      <c r="G98" s="325"/>
      <c r="H98" s="24"/>
      <c r="I98" s="26"/>
      <c r="J98" s="25"/>
      <c r="K98" s="219"/>
      <c r="L98" s="105"/>
      <c r="M98" s="221"/>
    </row>
    <row r="99" spans="1:13" ht="36" customHeight="1">
      <c r="A99" s="314"/>
      <c r="B99" s="99"/>
      <c r="C99" s="306"/>
      <c r="D99" s="221"/>
      <c r="E99" s="315"/>
      <c r="F99" s="22"/>
      <c r="G99" s="325"/>
      <c r="H99" s="24"/>
      <c r="I99" s="26"/>
      <c r="J99" s="25"/>
      <c r="K99" s="219"/>
      <c r="L99" s="105"/>
      <c r="M99" s="221"/>
    </row>
    <row r="100" spans="1:13" ht="18.95" customHeight="1">
      <c r="A100" s="306"/>
      <c r="B100" s="219"/>
      <c r="C100" s="306"/>
      <c r="D100" s="221"/>
      <c r="E100" s="315"/>
      <c r="F100" s="22"/>
      <c r="G100" s="325"/>
      <c r="H100" s="24"/>
      <c r="I100" s="28"/>
      <c r="J100" s="25"/>
      <c r="K100" s="99"/>
      <c r="L100" s="110"/>
      <c r="M100" s="308"/>
    </row>
    <row r="101" spans="1:13" ht="18.95" customHeight="1">
      <c r="A101" s="306"/>
      <c r="B101" s="219"/>
      <c r="C101" s="306"/>
      <c r="D101" s="221"/>
      <c r="E101" s="315"/>
      <c r="F101" s="22"/>
      <c r="G101" s="325"/>
      <c r="H101" s="24"/>
      <c r="I101" s="26"/>
      <c r="J101" s="25"/>
      <c r="K101" s="219"/>
      <c r="L101" s="105"/>
      <c r="M101" s="221"/>
    </row>
    <row r="102" spans="1:13" ht="18.95" customHeight="1">
      <c r="A102" s="306"/>
      <c r="B102" s="219"/>
      <c r="C102" s="306"/>
      <c r="D102" s="21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308"/>
    </row>
    <row r="104" spans="1:13">
      <c r="A104" s="306" t="s">
        <v>44</v>
      </c>
      <c r="B104" s="219"/>
      <c r="C104" s="219"/>
      <c r="D104" s="219"/>
      <c r="E104" s="219"/>
      <c r="F104" s="219"/>
      <c r="G104" s="219"/>
      <c r="H104" s="327"/>
      <c r="I104" s="219"/>
      <c r="J104" s="219"/>
      <c r="K104" s="219"/>
      <c r="L104" s="219"/>
      <c r="M104" s="221"/>
    </row>
    <row r="105" spans="1:13">
      <c r="A105" s="306" t="s">
        <v>33</v>
      </c>
      <c r="B105" s="219"/>
      <c r="C105" s="219"/>
      <c r="D105" s="219"/>
      <c r="E105" s="219"/>
      <c r="F105" s="219"/>
      <c r="G105" s="219" t="s">
        <v>34</v>
      </c>
      <c r="H105" s="219"/>
      <c r="I105" s="219"/>
      <c r="J105" s="219" t="s">
        <v>35</v>
      </c>
      <c r="K105" s="219"/>
      <c r="L105" s="219"/>
      <c r="M105" s="221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308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15" t="s">
        <v>49</v>
      </c>
      <c r="B108" s="516"/>
      <c r="C108" s="516"/>
      <c r="D108" s="516"/>
      <c r="E108" s="516"/>
      <c r="F108" s="516"/>
      <c r="G108" s="516"/>
      <c r="H108" s="516"/>
      <c r="I108" s="516"/>
      <c r="J108" s="516"/>
      <c r="K108" s="516"/>
      <c r="L108" s="516"/>
      <c r="M108" s="517"/>
    </row>
    <row r="109" spans="1:13" ht="35.1" customHeight="1">
      <c r="A109" s="302" t="s">
        <v>41</v>
      </c>
      <c r="B109" s="46"/>
      <c r="C109" s="46"/>
      <c r="D109" s="46"/>
      <c r="E109" s="46"/>
      <c r="F109" s="46"/>
      <c r="G109" s="47"/>
      <c r="H109" s="303" t="s">
        <v>11</v>
      </c>
      <c r="I109" s="48">
        <f>I82+1</f>
        <v>44820</v>
      </c>
      <c r="J109" s="46"/>
      <c r="K109" s="46"/>
      <c r="L109" s="46"/>
      <c r="M109" s="304"/>
    </row>
    <row r="110" spans="1:13" ht="16.5" customHeight="1">
      <c r="A110" s="305" t="s">
        <v>12</v>
      </c>
      <c r="B110" s="219"/>
      <c r="C110" s="221"/>
      <c r="D110" s="306" t="s">
        <v>13</v>
      </c>
      <c r="E110" s="219"/>
      <c r="F110" s="219"/>
      <c r="G110" s="219"/>
      <c r="H110" s="305" t="s">
        <v>14</v>
      </c>
      <c r="I110" s="307" t="s">
        <v>43</v>
      </c>
      <c r="J110" s="219"/>
      <c r="K110" s="219"/>
      <c r="L110" s="219"/>
      <c r="M110" s="221"/>
    </row>
    <row r="111" spans="1:13" ht="16.5" customHeight="1">
      <c r="A111" s="50" t="s">
        <v>15</v>
      </c>
      <c r="B111" s="51"/>
      <c r="C111" s="221"/>
      <c r="D111" s="64" t="str">
        <f>D84</f>
        <v>PEČOVATELSKÝ DŮM RADOTÍN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308"/>
      <c r="E112" s="99"/>
      <c r="F112" s="12"/>
      <c r="G112" s="99"/>
      <c r="H112" s="99"/>
      <c r="I112" s="99"/>
      <c r="J112" s="99"/>
      <c r="K112" s="308"/>
      <c r="L112" s="53"/>
      <c r="M112" s="308"/>
    </row>
    <row r="113" spans="1:13" ht="18" customHeight="1">
      <c r="A113" s="309"/>
      <c r="B113" s="46"/>
      <c r="C113" s="310" t="s">
        <v>16</v>
      </c>
      <c r="D113" s="304"/>
      <c r="E113" s="54" t="s">
        <v>17</v>
      </c>
      <c r="F113" s="311" t="s">
        <v>18</v>
      </c>
      <c r="G113" s="46" t="s">
        <v>19</v>
      </c>
      <c r="H113" s="46"/>
      <c r="I113" s="16" t="s">
        <v>20</v>
      </c>
      <c r="J113" s="16" t="s">
        <v>21</v>
      </c>
      <c r="K113" s="304"/>
      <c r="L113" s="306" t="s">
        <v>22</v>
      </c>
      <c r="M113" s="221"/>
    </row>
    <row r="114" spans="1:13" ht="15.75" customHeight="1">
      <c r="A114" s="55"/>
      <c r="B114" s="99"/>
      <c r="C114" s="53"/>
      <c r="D114" s="308"/>
      <c r="E114" s="101" t="s">
        <v>23</v>
      </c>
      <c r="F114" s="12"/>
      <c r="G114" s="312" t="s">
        <v>24</v>
      </c>
      <c r="H114" s="54" t="s">
        <v>5</v>
      </c>
      <c r="I114" s="16" t="s">
        <v>25</v>
      </c>
      <c r="J114" s="18" t="s">
        <v>26</v>
      </c>
      <c r="K114" s="308"/>
      <c r="L114" s="101" t="s">
        <v>27</v>
      </c>
      <c r="M114" s="313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314">
        <v>1</v>
      </c>
      <c r="B116" s="315"/>
      <c r="C116" s="314">
        <v>2</v>
      </c>
      <c r="D116" s="316"/>
      <c r="E116" s="315">
        <v>3</v>
      </c>
      <c r="F116" s="22">
        <v>4</v>
      </c>
      <c r="G116" s="315">
        <v>5</v>
      </c>
      <c r="H116" s="22">
        <v>6</v>
      </c>
      <c r="I116" s="22">
        <v>7</v>
      </c>
      <c r="J116" s="22">
        <v>8</v>
      </c>
      <c r="K116" s="315"/>
      <c r="L116" s="22">
        <v>9</v>
      </c>
      <c r="M116" s="316">
        <v>10</v>
      </c>
    </row>
    <row r="117" spans="1:13" ht="18.95" customHeight="1">
      <c r="A117" s="317" t="s">
        <v>59</v>
      </c>
      <c r="B117" s="318"/>
      <c r="C117" s="328" t="str">
        <f>JL!O12</f>
        <v>Kroupová se zeleninou</v>
      </c>
      <c r="D117" s="221"/>
      <c r="E117" s="315" t="s">
        <v>31</v>
      </c>
      <c r="F117" s="90"/>
      <c r="G117" s="319"/>
      <c r="H117" s="24"/>
      <c r="I117" s="24"/>
      <c r="J117" s="25"/>
      <c r="K117" s="99"/>
      <c r="L117" s="105"/>
      <c r="M117" s="308"/>
    </row>
    <row r="118" spans="1:13" ht="18.95" customHeight="1">
      <c r="A118" s="317" t="s">
        <v>60</v>
      </c>
      <c r="B118" s="318"/>
      <c r="C118" s="306" t="str">
        <f>JL!O15</f>
        <v>Kapustová s paprikou a bramborem</v>
      </c>
      <c r="D118" s="221"/>
      <c r="E118" s="101" t="s">
        <v>31</v>
      </c>
      <c r="F118" s="90"/>
      <c r="G118" s="106"/>
      <c r="H118" s="24"/>
      <c r="I118" s="26"/>
      <c r="J118" s="25"/>
      <c r="K118" s="219"/>
      <c r="L118" s="105"/>
      <c r="M118" s="221"/>
    </row>
    <row r="119" spans="1:13" ht="18.95" customHeight="1">
      <c r="A119" s="317" t="s">
        <v>84</v>
      </c>
      <c r="B119" s="215"/>
      <c r="C119" s="320" t="str">
        <f>JL!O19</f>
        <v>Smažené kuřecí stripsy, Rakouský bramborový salát (kuřecí, strouhanka, lupínky, vejce, mouka, mléko, sůl, brambory, cibule, hořčice, pórek)</v>
      </c>
      <c r="D119" s="221"/>
      <c r="E119" s="315" t="s">
        <v>31</v>
      </c>
      <c r="F119" s="90"/>
      <c r="G119" s="321"/>
      <c r="H119" s="24"/>
      <c r="I119" s="26"/>
      <c r="J119" s="25"/>
      <c r="K119" s="99"/>
      <c r="L119" s="110"/>
      <c r="M119" s="308"/>
    </row>
    <row r="120" spans="1:13" ht="18.95" customHeight="1">
      <c r="A120" s="317" t="s">
        <v>86</v>
      </c>
      <c r="B120" s="322"/>
      <c r="C120" s="320" t="str">
        <f>JL!O23</f>
        <v>Segedínský guláš z vepřové plece, houskové knedlíky (vepřové maso, cibule, paprika, česnek, sůl, pepř, mouka, smetana, kysané zelí, kmín)</v>
      </c>
      <c r="D120" s="221"/>
      <c r="E120" s="101" t="s">
        <v>31</v>
      </c>
      <c r="F120" s="90"/>
      <c r="G120" s="321"/>
      <c r="H120" s="24"/>
      <c r="I120" s="26"/>
      <c r="J120" s="25"/>
      <c r="K120" s="219"/>
      <c r="L120" s="105"/>
      <c r="M120" s="221"/>
    </row>
    <row r="121" spans="1:13" ht="18.95" customHeight="1">
      <c r="A121" s="317" t="s">
        <v>85</v>
      </c>
      <c r="B121" s="322"/>
      <c r="C121" s="320" t="str">
        <f>JL!O27</f>
        <v>Krkonošské houbové knedlíky, dušené zelí, cibulka  (žemle, mléko, muškát, houby, žampiony, cibule, zelí, cukr, vejce)</v>
      </c>
      <c r="D121" s="221"/>
      <c r="E121" s="315" t="s">
        <v>31</v>
      </c>
      <c r="F121" s="90"/>
      <c r="G121" s="321"/>
      <c r="H121" s="24"/>
      <c r="I121" s="28"/>
      <c r="J121" s="25"/>
      <c r="K121" s="219"/>
      <c r="L121" s="105"/>
      <c r="M121" s="221"/>
    </row>
    <row r="122" spans="1:13" ht="18.95" customHeight="1">
      <c r="A122" s="317" t="s">
        <v>87</v>
      </c>
      <c r="B122" s="217"/>
      <c r="C122" s="320" t="str">
        <f>JL!O32</f>
        <v>Vepřový steak "BALKÁN", smažené hranolky  (vepřový steak, cibule, rajčata, balkánský sýr, bylinky)</v>
      </c>
      <c r="D122" s="221"/>
      <c r="E122" s="315" t="s">
        <v>31</v>
      </c>
      <c r="F122" s="90"/>
      <c r="G122" s="321"/>
      <c r="H122" s="24"/>
      <c r="I122" s="28"/>
      <c r="J122" s="25"/>
      <c r="K122" s="99"/>
      <c r="L122" s="110"/>
      <c r="M122" s="308"/>
    </row>
    <row r="123" spans="1:13" ht="18.95" customHeight="1">
      <c r="A123" s="323"/>
      <c r="B123" s="324"/>
      <c r="C123" s="513"/>
      <c r="D123" s="514"/>
      <c r="E123" s="315"/>
      <c r="F123" s="22"/>
      <c r="G123" s="321"/>
      <c r="H123" s="24"/>
      <c r="I123" s="28"/>
      <c r="J123" s="25"/>
      <c r="K123" s="219"/>
      <c r="L123" s="105"/>
      <c r="M123" s="221"/>
    </row>
    <row r="124" spans="1:13" ht="18.95" customHeight="1">
      <c r="A124" s="306"/>
      <c r="B124" s="99"/>
      <c r="C124" s="306"/>
      <c r="D124" s="221"/>
      <c r="E124" s="315"/>
      <c r="F124" s="22"/>
      <c r="G124" s="325"/>
      <c r="H124" s="24"/>
      <c r="I124" s="28"/>
      <c r="J124" s="25"/>
      <c r="K124" s="99"/>
      <c r="L124" s="110"/>
      <c r="M124" s="308"/>
    </row>
    <row r="125" spans="1:13" ht="18.95" customHeight="1">
      <c r="A125" s="306"/>
      <c r="B125" s="219"/>
      <c r="C125" s="330"/>
      <c r="D125" s="326"/>
      <c r="E125" s="315"/>
      <c r="F125" s="22"/>
      <c r="G125" s="325"/>
      <c r="H125" s="24"/>
      <c r="I125" s="26"/>
      <c r="J125" s="25"/>
      <c r="K125" s="219"/>
      <c r="L125" s="105"/>
      <c r="M125" s="221"/>
    </row>
    <row r="126" spans="1:13" ht="36" customHeight="1">
      <c r="A126" s="314"/>
      <c r="B126" s="99"/>
      <c r="C126" s="306"/>
      <c r="D126" s="221"/>
      <c r="E126" s="315"/>
      <c r="F126" s="22"/>
      <c r="G126" s="325"/>
      <c r="H126" s="24"/>
      <c r="I126" s="26"/>
      <c r="J126" s="25"/>
      <c r="K126" s="219"/>
      <c r="L126" s="105"/>
      <c r="M126" s="221"/>
    </row>
    <row r="127" spans="1:13" ht="18.95" customHeight="1">
      <c r="A127" s="306"/>
      <c r="B127" s="219"/>
      <c r="C127" s="306"/>
      <c r="D127" s="221"/>
      <c r="E127" s="315"/>
      <c r="F127" s="22"/>
      <c r="G127" s="325"/>
      <c r="H127" s="24"/>
      <c r="I127" s="28"/>
      <c r="J127" s="25"/>
      <c r="K127" s="99"/>
      <c r="L127" s="110"/>
      <c r="M127" s="308"/>
    </row>
    <row r="128" spans="1:13" ht="18.95" customHeight="1">
      <c r="A128" s="306"/>
      <c r="B128" s="219"/>
      <c r="C128" s="306"/>
      <c r="D128" s="221"/>
      <c r="E128" s="315"/>
      <c r="F128" s="22"/>
      <c r="G128" s="325"/>
      <c r="H128" s="24"/>
      <c r="I128" s="26"/>
      <c r="J128" s="25"/>
      <c r="K128" s="219"/>
      <c r="L128" s="105"/>
      <c r="M128" s="221"/>
    </row>
    <row r="129" spans="1:13" ht="18.95" customHeight="1">
      <c r="A129" s="306"/>
      <c r="B129" s="219"/>
      <c r="C129" s="306"/>
      <c r="D129" s="21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308"/>
    </row>
    <row r="131" spans="1:13">
      <c r="A131" s="306" t="s">
        <v>44</v>
      </c>
      <c r="B131" s="219"/>
      <c r="C131" s="219"/>
      <c r="D131" s="219"/>
      <c r="E131" s="219"/>
      <c r="F131" s="219"/>
      <c r="G131" s="219"/>
      <c r="H131" s="327"/>
      <c r="I131" s="219"/>
      <c r="J131" s="219"/>
      <c r="K131" s="219"/>
      <c r="L131" s="219"/>
      <c r="M131" s="221"/>
    </row>
    <row r="132" spans="1:13">
      <c r="A132" s="306" t="s">
        <v>33</v>
      </c>
      <c r="B132" s="219"/>
      <c r="C132" s="219"/>
      <c r="D132" s="219"/>
      <c r="E132" s="219"/>
      <c r="F132" s="219"/>
      <c r="G132" s="219" t="s">
        <v>34</v>
      </c>
      <c r="H132" s="219"/>
      <c r="I132" s="219"/>
      <c r="J132" s="219" t="s">
        <v>35</v>
      </c>
      <c r="K132" s="219"/>
      <c r="L132" s="219"/>
      <c r="M132" s="221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308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15" t="s">
        <v>49</v>
      </c>
      <c r="B135" s="516"/>
      <c r="C135" s="516"/>
      <c r="D135" s="516"/>
      <c r="E135" s="516"/>
      <c r="F135" s="516"/>
      <c r="G135" s="516"/>
      <c r="H135" s="516"/>
      <c r="I135" s="516"/>
      <c r="J135" s="516"/>
      <c r="K135" s="516"/>
      <c r="L135" s="516"/>
      <c r="M135" s="517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N24"/>
  <sheetViews>
    <sheetView tabSelected="1" zoomScale="95" zoomScaleNormal="95" workbookViewId="0">
      <selection activeCell="G22" sqref="G22"/>
    </sheetView>
  </sheetViews>
  <sheetFormatPr defaultRowHeight="12.75"/>
  <cols>
    <col min="1" max="1" width="3.28515625" style="240" customWidth="1"/>
    <col min="2" max="2" width="8.7109375" style="240" customWidth="1"/>
    <col min="3" max="3" width="20.7109375" style="245" customWidth="1"/>
    <col min="4" max="4" width="8.7109375" style="240" customWidth="1"/>
    <col min="5" max="5" width="20.7109375" style="245" customWidth="1"/>
    <col min="6" max="6" width="8.7109375" style="240" customWidth="1"/>
    <col min="7" max="7" width="20.7109375" style="245" customWidth="1"/>
    <col min="8" max="8" width="8.7109375" style="240" customWidth="1"/>
    <col min="9" max="9" width="20.7109375" style="245" customWidth="1"/>
    <col min="10" max="10" width="8.7109375" style="240" customWidth="1"/>
    <col min="11" max="11" width="20.7109375" style="245" customWidth="1"/>
    <col min="12" max="12" width="3.28515625" style="240" customWidth="1"/>
    <col min="13" max="13" width="10.7109375" style="240" customWidth="1"/>
    <col min="14" max="16384" width="9.140625" style="240"/>
  </cols>
  <sheetData>
    <row r="1" spans="2:12" ht="20.100000000000001" customHeight="1">
      <c r="C1" s="244"/>
      <c r="E1" s="244"/>
      <c r="G1" s="244"/>
      <c r="I1" s="244"/>
      <c r="K1" s="244"/>
    </row>
    <row r="2" spans="2:12" ht="51" customHeight="1" thickBot="1">
      <c r="B2" s="461" t="s">
        <v>98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2:12" ht="0.95" customHeight="1" thickBot="1">
      <c r="B3" s="465"/>
      <c r="C3" s="466"/>
      <c r="D3" s="465"/>
      <c r="E3" s="466"/>
      <c r="F3" s="465"/>
      <c r="G3" s="466"/>
      <c r="H3" s="465"/>
      <c r="I3" s="466"/>
      <c r="J3" s="465"/>
      <c r="K3" s="466"/>
    </row>
    <row r="4" spans="2:12" s="250" customFormat="1" ht="21.95" customHeight="1" thickBot="1">
      <c r="B4" s="463" t="str">
        <f>JL!B9</f>
        <v>PONDĚLÍ</v>
      </c>
      <c r="C4" s="464"/>
      <c r="D4" s="463" t="str">
        <f>JL!E9</f>
        <v>ÚTERÝ</v>
      </c>
      <c r="E4" s="464"/>
      <c r="F4" s="463" t="str">
        <f>JL!H9</f>
        <v>STŘEDA</v>
      </c>
      <c r="G4" s="464"/>
      <c r="H4" s="463" t="str">
        <f>JL!K9</f>
        <v>ČTVRTEK</v>
      </c>
      <c r="I4" s="464"/>
      <c r="J4" s="463" t="str">
        <f>JL!N9</f>
        <v>PÁTEK</v>
      </c>
      <c r="K4" s="464"/>
    </row>
    <row r="5" spans="2:12" s="254" customFormat="1" ht="20.100000000000001" customHeight="1" thickBot="1">
      <c r="B5" s="459">
        <f>JL!B10</f>
        <v>44816</v>
      </c>
      <c r="C5" s="460"/>
      <c r="D5" s="459">
        <f>B5+1</f>
        <v>44817</v>
      </c>
      <c r="E5" s="460"/>
      <c r="F5" s="459">
        <f>D5+1</f>
        <v>44818</v>
      </c>
      <c r="G5" s="460"/>
      <c r="H5" s="459">
        <f>F5+1</f>
        <v>44819</v>
      </c>
      <c r="I5" s="460"/>
      <c r="J5" s="459">
        <f>H5+1</f>
        <v>44820</v>
      </c>
      <c r="K5" s="460"/>
    </row>
    <row r="6" spans="2:12" s="242" customFormat="1" ht="5.0999999999999996" customHeight="1">
      <c r="B6" s="447"/>
      <c r="C6" s="448"/>
      <c r="D6" s="447"/>
      <c r="E6" s="448"/>
      <c r="F6" s="447"/>
      <c r="G6" s="448"/>
      <c r="H6" s="447"/>
      <c r="I6" s="448"/>
      <c r="J6" s="447"/>
      <c r="K6" s="448"/>
    </row>
    <row r="7" spans="2:12" s="248" customFormat="1" ht="20.100000000000001" customHeight="1">
      <c r="B7" s="455" t="s">
        <v>97</v>
      </c>
      <c r="C7" s="456"/>
      <c r="D7" s="455" t="s">
        <v>97</v>
      </c>
      <c r="E7" s="456"/>
      <c r="F7" s="455" t="s">
        <v>97</v>
      </c>
      <c r="G7" s="456"/>
      <c r="H7" s="455" t="s">
        <v>97</v>
      </c>
      <c r="I7" s="456"/>
      <c r="J7" s="455" t="s">
        <v>97</v>
      </c>
      <c r="K7" s="456"/>
    </row>
    <row r="8" spans="2:12" ht="54.95" customHeight="1">
      <c r="B8" s="449" t="s">
        <v>206</v>
      </c>
      <c r="C8" s="450"/>
      <c r="D8" s="449" t="s">
        <v>188</v>
      </c>
      <c r="E8" s="450"/>
      <c r="F8" s="449" t="s">
        <v>189</v>
      </c>
      <c r="G8" s="450"/>
      <c r="H8" s="449" t="s">
        <v>200</v>
      </c>
      <c r="I8" s="450"/>
      <c r="J8" s="449" t="s">
        <v>191</v>
      </c>
      <c r="K8" s="450"/>
    </row>
    <row r="9" spans="2:12" s="253" customFormat="1" ht="15.95" customHeight="1" thickBot="1">
      <c r="B9" s="251" t="s">
        <v>48</v>
      </c>
      <c r="C9" s="252" t="s">
        <v>192</v>
      </c>
      <c r="D9" s="251" t="s">
        <v>48</v>
      </c>
      <c r="E9" s="252" t="s">
        <v>193</v>
      </c>
      <c r="F9" s="251" t="s">
        <v>48</v>
      </c>
      <c r="G9" s="252" t="s">
        <v>194</v>
      </c>
      <c r="H9" s="251" t="s">
        <v>48</v>
      </c>
      <c r="I9" s="252" t="s">
        <v>195</v>
      </c>
      <c r="J9" s="251" t="s">
        <v>48</v>
      </c>
      <c r="K9" s="252" t="s">
        <v>196</v>
      </c>
    </row>
    <row r="10" spans="2:12" s="242" customFormat="1" ht="5.0999999999999996" customHeight="1">
      <c r="B10" s="441"/>
      <c r="C10" s="442"/>
      <c r="D10" s="441"/>
      <c r="E10" s="442"/>
      <c r="F10" s="441"/>
      <c r="G10" s="442"/>
      <c r="H10" s="441"/>
      <c r="I10" s="442"/>
      <c r="J10" s="441"/>
      <c r="K10" s="442"/>
    </row>
    <row r="11" spans="2:12" s="249" customFormat="1" ht="20.100000000000001" customHeight="1">
      <c r="B11" s="451" t="s">
        <v>93</v>
      </c>
      <c r="C11" s="452"/>
      <c r="D11" s="451" t="s">
        <v>93</v>
      </c>
      <c r="E11" s="452"/>
      <c r="F11" s="451" t="s">
        <v>93</v>
      </c>
      <c r="G11" s="452"/>
      <c r="H11" s="451" t="s">
        <v>93</v>
      </c>
      <c r="I11" s="452"/>
      <c r="J11" s="451" t="s">
        <v>93</v>
      </c>
      <c r="K11" s="452"/>
    </row>
    <row r="12" spans="2:12" ht="45" customHeight="1">
      <c r="B12" s="445" t="str">
        <f>JL!C12</f>
        <v>Krupicová s vejcem</v>
      </c>
      <c r="C12" s="446"/>
      <c r="D12" s="445" t="str">
        <f>JL!F15</f>
        <v>Italská s rýží</v>
      </c>
      <c r="E12" s="446"/>
      <c r="F12" s="445" t="str">
        <f>JL!I12</f>
        <v>Slepičí vývar s krupkami, čočkou a rýží</v>
      </c>
      <c r="G12" s="446"/>
      <c r="H12" s="445" t="str">
        <f>JL!L15</f>
        <v>Křimická zelná</v>
      </c>
      <c r="I12" s="446"/>
      <c r="J12" s="445" t="str">
        <f>JL!O12</f>
        <v>Kroupová se zeleninou</v>
      </c>
      <c r="K12" s="446"/>
    </row>
    <row r="13" spans="2:12" s="253" customFormat="1" ht="15.95" customHeight="1" thickBot="1">
      <c r="B13" s="251" t="s">
        <v>48</v>
      </c>
      <c r="C13" s="252" t="str">
        <f>JL!D13</f>
        <v>1a,3,9</v>
      </c>
      <c r="D13" s="251" t="s">
        <v>48</v>
      </c>
      <c r="E13" s="252" t="str">
        <f>JL!G16</f>
        <v>1a,7,9</v>
      </c>
      <c r="F13" s="251" t="s">
        <v>48</v>
      </c>
      <c r="G13" s="252" t="str">
        <f>JL!J13</f>
        <v>1a,1d,7,9</v>
      </c>
      <c r="H13" s="251" t="s">
        <v>48</v>
      </c>
      <c r="I13" s="252" t="str">
        <f>JL!M16</f>
        <v>1a,10,9,7</v>
      </c>
      <c r="J13" s="251" t="s">
        <v>48</v>
      </c>
      <c r="K13" s="252" t="str">
        <f>JL!P13</f>
        <v>1a,1c,9,7</v>
      </c>
    </row>
    <row r="14" spans="2:12" s="242" customFormat="1" ht="5.0999999999999996" customHeight="1">
      <c r="B14" s="441"/>
      <c r="C14" s="442"/>
      <c r="D14" s="441"/>
      <c r="E14" s="442"/>
      <c r="F14" s="441"/>
      <c r="G14" s="442"/>
      <c r="H14" s="441"/>
      <c r="I14" s="442"/>
      <c r="J14" s="441"/>
      <c r="K14" s="442"/>
    </row>
    <row r="15" spans="2:12" s="249" customFormat="1" ht="20.100000000000001" customHeight="1">
      <c r="B15" s="443" t="s">
        <v>94</v>
      </c>
      <c r="C15" s="444"/>
      <c r="D15" s="443" t="s">
        <v>94</v>
      </c>
      <c r="E15" s="444"/>
      <c r="F15" s="443" t="s">
        <v>94</v>
      </c>
      <c r="G15" s="444"/>
      <c r="H15" s="443" t="s">
        <v>94</v>
      </c>
      <c r="I15" s="444"/>
      <c r="J15" s="443" t="s">
        <v>94</v>
      </c>
      <c r="K15" s="444"/>
    </row>
    <row r="16" spans="2:12" s="243" customFormat="1" ht="84.95" customHeight="1">
      <c r="B16" s="445" t="s">
        <v>187</v>
      </c>
      <c r="C16" s="446"/>
      <c r="D16" s="445" t="s">
        <v>208</v>
      </c>
      <c r="E16" s="446"/>
      <c r="F16" s="445" t="s">
        <v>217</v>
      </c>
      <c r="G16" s="446"/>
      <c r="H16" s="445" t="s">
        <v>207</v>
      </c>
      <c r="I16" s="446"/>
      <c r="J16" s="445" t="s">
        <v>209</v>
      </c>
      <c r="K16" s="446"/>
    </row>
    <row r="17" spans="2:14" s="253" customFormat="1" ht="15.95" customHeight="1" thickBot="1">
      <c r="B17" s="251" t="s">
        <v>48</v>
      </c>
      <c r="C17" s="252" t="s">
        <v>219</v>
      </c>
      <c r="D17" s="251" t="s">
        <v>48</v>
      </c>
      <c r="E17" s="252" t="s">
        <v>192</v>
      </c>
      <c r="F17" s="251" t="s">
        <v>48</v>
      </c>
      <c r="G17" s="252" t="s">
        <v>194</v>
      </c>
      <c r="H17" s="251" t="s">
        <v>48</v>
      </c>
      <c r="I17" s="252" t="s">
        <v>143</v>
      </c>
      <c r="J17" s="251" t="s">
        <v>48</v>
      </c>
      <c r="K17" s="252" t="s">
        <v>192</v>
      </c>
    </row>
    <row r="18" spans="2:14" s="242" customFormat="1" ht="5.0999999999999996" customHeight="1">
      <c r="B18" s="441"/>
      <c r="C18" s="442"/>
      <c r="D18" s="441"/>
      <c r="E18" s="442"/>
      <c r="F18" s="441"/>
      <c r="G18" s="442"/>
      <c r="H18" s="441"/>
      <c r="I18" s="442"/>
      <c r="J18" s="441"/>
      <c r="K18" s="442"/>
    </row>
    <row r="19" spans="2:14" s="249" customFormat="1" ht="20.100000000000001" customHeight="1">
      <c r="B19" s="453" t="s">
        <v>99</v>
      </c>
      <c r="C19" s="454"/>
      <c r="D19" s="453" t="str">
        <f>B19</f>
        <v>ODPOLEDNÍ SVAČINKA</v>
      </c>
      <c r="E19" s="454"/>
      <c r="F19" s="453" t="str">
        <f>D19</f>
        <v>ODPOLEDNÍ SVAČINKA</v>
      </c>
      <c r="G19" s="454"/>
      <c r="H19" s="453" t="str">
        <f>F19</f>
        <v>ODPOLEDNÍ SVAČINKA</v>
      </c>
      <c r="I19" s="454"/>
      <c r="J19" s="453" t="str">
        <f>H19</f>
        <v>ODPOLEDNÍ SVAČINKA</v>
      </c>
      <c r="K19" s="454"/>
    </row>
    <row r="20" spans="2:14" ht="54.95" customHeight="1">
      <c r="B20" s="449" t="s">
        <v>197</v>
      </c>
      <c r="C20" s="450"/>
      <c r="D20" s="449" t="s">
        <v>198</v>
      </c>
      <c r="E20" s="450"/>
      <c r="F20" s="449" t="s">
        <v>199</v>
      </c>
      <c r="G20" s="450"/>
      <c r="H20" s="449" t="s">
        <v>190</v>
      </c>
      <c r="I20" s="450"/>
      <c r="J20" s="449" t="s">
        <v>205</v>
      </c>
      <c r="K20" s="450"/>
      <c r="N20" s="331" t="s">
        <v>185</v>
      </c>
    </row>
    <row r="21" spans="2:14" s="253" customFormat="1" ht="15.95" customHeight="1" thickBot="1">
      <c r="B21" s="251" t="s">
        <v>48</v>
      </c>
      <c r="C21" s="252" t="s">
        <v>201</v>
      </c>
      <c r="D21" s="251" t="s">
        <v>48</v>
      </c>
      <c r="E21" s="252">
        <v>7.3</v>
      </c>
      <c r="F21" s="251" t="s">
        <v>48</v>
      </c>
      <c r="G21" s="252" t="s">
        <v>201</v>
      </c>
      <c r="H21" s="251" t="s">
        <v>48</v>
      </c>
      <c r="I21" s="252" t="s">
        <v>202</v>
      </c>
      <c r="J21" s="251" t="s">
        <v>48</v>
      </c>
      <c r="K21" s="252" t="s">
        <v>203</v>
      </c>
    </row>
    <row r="22" spans="2:14" ht="0.95" customHeight="1" thickBot="1">
      <c r="B22" s="246"/>
      <c r="C22" s="247"/>
      <c r="D22" s="246"/>
      <c r="E22" s="247"/>
      <c r="F22" s="246"/>
      <c r="G22" s="247"/>
      <c r="H22" s="246"/>
      <c r="I22" s="247"/>
      <c r="J22" s="246"/>
      <c r="K22" s="247"/>
    </row>
    <row r="23" spans="2:14" ht="12" customHeight="1"/>
    <row r="24" spans="2:14" s="241" customFormat="1">
      <c r="B24" s="457" t="s">
        <v>96</v>
      </c>
      <c r="C24" s="457"/>
      <c r="E24" s="458" t="s">
        <v>95</v>
      </c>
      <c r="F24" s="458"/>
      <c r="G24" s="458"/>
      <c r="H24" s="458"/>
      <c r="I24" s="458"/>
      <c r="J24" s="458"/>
      <c r="K24" s="458"/>
    </row>
  </sheetData>
  <mergeCells count="78"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5:C5"/>
    <mergeCell ref="D5:E5"/>
    <mergeCell ref="F5:G5"/>
    <mergeCell ref="H5:I5"/>
    <mergeCell ref="J5:K5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F19:G19"/>
    <mergeCell ref="J18:K18"/>
    <mergeCell ref="J19:K19"/>
    <mergeCell ref="J20:K20"/>
    <mergeCell ref="H20:I20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G22" sqref="G22"/>
    </sheetView>
  </sheetViews>
  <sheetFormatPr defaultRowHeight="12.75"/>
  <cols>
    <col min="1" max="1" width="3.28515625" style="240" customWidth="1"/>
    <col min="2" max="2" width="8.7109375" style="240" customWidth="1"/>
    <col min="3" max="3" width="27.7109375" style="245" customWidth="1"/>
    <col min="4" max="4" width="8.7109375" style="240" customWidth="1"/>
    <col min="5" max="5" width="27.7109375" style="245" customWidth="1"/>
    <col min="6" max="6" width="8.7109375" style="240" customWidth="1"/>
    <col min="7" max="7" width="27.7109375" style="245" customWidth="1"/>
    <col min="8" max="8" width="8.7109375" style="240" customWidth="1"/>
    <col min="9" max="9" width="27.7109375" style="245" customWidth="1"/>
    <col min="10" max="10" width="8.7109375" style="240" customWidth="1"/>
    <col min="11" max="11" width="27.7109375" style="245" customWidth="1"/>
    <col min="12" max="12" width="3.28515625" style="240" customWidth="1"/>
    <col min="13" max="13" width="10.7109375" style="240" customWidth="1"/>
    <col min="14" max="16384" width="9.140625" style="240"/>
  </cols>
  <sheetData>
    <row r="1" spans="2:12" ht="20.100000000000001" customHeight="1">
      <c r="C1" s="244"/>
      <c r="E1" s="244"/>
      <c r="G1" s="244"/>
      <c r="I1" s="244"/>
      <c r="K1" s="244"/>
    </row>
    <row r="2" spans="2:12" ht="51" customHeight="1" thickBot="1">
      <c r="B2" s="461" t="s">
        <v>98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2:12" ht="0.95" customHeight="1" thickBot="1">
      <c r="B3" s="465"/>
      <c r="C3" s="466"/>
      <c r="D3" s="465"/>
      <c r="E3" s="466"/>
      <c r="F3" s="465"/>
      <c r="G3" s="466"/>
      <c r="H3" s="465"/>
      <c r="I3" s="466"/>
      <c r="J3" s="465"/>
      <c r="K3" s="466"/>
    </row>
    <row r="4" spans="2:12" s="250" customFormat="1" ht="21.95" customHeight="1" thickBot="1">
      <c r="B4" s="463" t="str">
        <f>JL!B9</f>
        <v>PONDĚLÍ</v>
      </c>
      <c r="C4" s="464"/>
      <c r="D4" s="463" t="str">
        <f>JL!E9</f>
        <v>ÚTERÝ</v>
      </c>
      <c r="E4" s="464"/>
      <c r="F4" s="463" t="str">
        <f>JL!H9</f>
        <v>STŘEDA</v>
      </c>
      <c r="G4" s="464"/>
      <c r="H4" s="463" t="str">
        <f>JL!K9</f>
        <v>ČTVRTEK</v>
      </c>
      <c r="I4" s="464"/>
      <c r="J4" s="463" t="str">
        <f>JL!N9</f>
        <v>PÁTEK</v>
      </c>
      <c r="K4" s="464"/>
    </row>
    <row r="5" spans="2:12" s="254" customFormat="1" ht="20.100000000000001" customHeight="1" thickBot="1">
      <c r="B5" s="459">
        <f>JL!B10</f>
        <v>44816</v>
      </c>
      <c r="C5" s="460"/>
      <c r="D5" s="459">
        <f>B5+1</f>
        <v>44817</v>
      </c>
      <c r="E5" s="460"/>
      <c r="F5" s="459">
        <f t="shared" ref="F5" si="0">D5+1</f>
        <v>44818</v>
      </c>
      <c r="G5" s="460"/>
      <c r="H5" s="459">
        <f t="shared" ref="H5" si="1">F5+1</f>
        <v>44819</v>
      </c>
      <c r="I5" s="460"/>
      <c r="J5" s="459">
        <f t="shared" ref="J5" si="2">H5+1</f>
        <v>44820</v>
      </c>
      <c r="K5" s="460"/>
    </row>
    <row r="6" spans="2:12" s="242" customFormat="1" ht="5.0999999999999996" customHeight="1">
      <c r="B6" s="447"/>
      <c r="C6" s="448"/>
      <c r="D6" s="447"/>
      <c r="E6" s="448"/>
      <c r="F6" s="447"/>
      <c r="G6" s="448"/>
      <c r="H6" s="447"/>
      <c r="I6" s="448"/>
      <c r="J6" s="447"/>
      <c r="K6" s="448"/>
    </row>
    <row r="7" spans="2:12" s="258" customFormat="1" ht="24.95" customHeight="1">
      <c r="B7" s="475" t="s">
        <v>105</v>
      </c>
      <c r="C7" s="476"/>
      <c r="D7" s="475" t="s">
        <v>101</v>
      </c>
      <c r="E7" s="476"/>
      <c r="F7" s="475" t="s">
        <v>102</v>
      </c>
      <c r="G7" s="476"/>
      <c r="H7" s="475" t="s">
        <v>103</v>
      </c>
      <c r="I7" s="476"/>
      <c r="J7" s="475" t="s">
        <v>104</v>
      </c>
      <c r="K7" s="476"/>
    </row>
    <row r="8" spans="2:12" s="256" customFormat="1" ht="275.10000000000002" customHeight="1">
      <c r="B8" s="473" t="str">
        <f>'JL ŠKOLKA'!B8</f>
        <v>Ovocná kobliha, mléko</v>
      </c>
      <c r="C8" s="474"/>
      <c r="D8" s="469" t="str">
        <f>'JL ŠKOLKA'!D8</f>
        <v>Dalamánková večka se sýrovo-ředkvičkovou pomazánkou</v>
      </c>
      <c r="E8" s="470"/>
      <c r="F8" s="469" t="str">
        <f>'JL ŠKOLKA'!F8</f>
        <v>Toastový chléb s pomazánkou ze sušených rajčat a šunky</v>
      </c>
      <c r="G8" s="470"/>
      <c r="H8" s="469" t="str">
        <f>'JL ŠKOLKA'!H8</f>
        <v>Rohlík s jemnou kuřecí pomazánkou, zelenina</v>
      </c>
      <c r="I8" s="470"/>
      <c r="J8" s="469" t="str">
        <f>'JL ŠKOLKA'!J8</f>
        <v>Chléb s pažitkovou lučinou a rajčátkem</v>
      </c>
      <c r="K8" s="470"/>
    </row>
    <row r="9" spans="2:12" s="253" customFormat="1" ht="15.95" customHeight="1" thickBot="1">
      <c r="B9" s="251" t="s">
        <v>48</v>
      </c>
      <c r="C9" s="255">
        <f>JL!D42</f>
        <v>0</v>
      </c>
      <c r="D9" s="251" t="s">
        <v>48</v>
      </c>
      <c r="E9" s="255">
        <f>JL!G42</f>
        <v>0</v>
      </c>
      <c r="F9" s="251" t="s">
        <v>48</v>
      </c>
      <c r="G9" s="255">
        <f>JL!J42</f>
        <v>0</v>
      </c>
      <c r="H9" s="251" t="s">
        <v>48</v>
      </c>
      <c r="I9" s="255">
        <f>JL!M42</f>
        <v>0</v>
      </c>
      <c r="J9" s="251" t="s">
        <v>48</v>
      </c>
      <c r="K9" s="255">
        <f>JL!P42</f>
        <v>0</v>
      </c>
    </row>
    <row r="10" spans="2:12" s="242" customFormat="1" ht="5.0999999999999996" customHeight="1">
      <c r="B10" s="441"/>
      <c r="C10" s="442"/>
      <c r="D10" s="441"/>
      <c r="E10" s="442"/>
      <c r="F10" s="441"/>
      <c r="G10" s="442"/>
      <c r="H10" s="441"/>
      <c r="I10" s="442"/>
      <c r="J10" s="441"/>
      <c r="K10" s="442"/>
    </row>
    <row r="11" spans="2:12" s="249" customFormat="1" ht="20.100000000000001" hidden="1" customHeight="1">
      <c r="B11" s="451" t="s">
        <v>93</v>
      </c>
      <c r="C11" s="452"/>
      <c r="D11" s="451" t="s">
        <v>93</v>
      </c>
      <c r="E11" s="452"/>
      <c r="F11" s="451" t="s">
        <v>93</v>
      </c>
      <c r="G11" s="452"/>
      <c r="H11" s="451" t="s">
        <v>93</v>
      </c>
      <c r="I11" s="452"/>
      <c r="J11" s="451" t="s">
        <v>93</v>
      </c>
      <c r="K11" s="452"/>
    </row>
    <row r="12" spans="2:12" s="256" customFormat="1" ht="30" hidden="1" customHeight="1">
      <c r="B12" s="471" t="str">
        <f>JL!C15</f>
        <v>Selská</v>
      </c>
      <c r="C12" s="472"/>
      <c r="D12" s="471" t="str">
        <f>JL!F12</f>
        <v>Hovězí vývar s vaječnou sedlinou</v>
      </c>
      <c r="E12" s="472"/>
      <c r="F12" s="471" t="str">
        <f>JL!I15</f>
        <v>Bulharská s masem</v>
      </c>
      <c r="G12" s="472"/>
      <c r="H12" s="471" t="str">
        <f>JL!L12</f>
        <v>Česnečka s bramborami</v>
      </c>
      <c r="I12" s="472"/>
      <c r="J12" s="471" t="str">
        <f>JL!O12</f>
        <v>Kroupová se zeleninou</v>
      </c>
      <c r="K12" s="472"/>
    </row>
    <row r="13" spans="2:12" s="253" customFormat="1" ht="15.95" hidden="1" customHeight="1" thickBot="1">
      <c r="B13" s="251" t="s">
        <v>48</v>
      </c>
      <c r="C13" s="252" t="str">
        <f>JL!D16</f>
        <v>1A,9,7</v>
      </c>
      <c r="D13" s="251" t="s">
        <v>48</v>
      </c>
      <c r="E13" s="252" t="str">
        <f>JL!G13</f>
        <v>9,1A,3,</v>
      </c>
      <c r="F13" s="251" t="s">
        <v>48</v>
      </c>
      <c r="G13" s="252" t="str">
        <f>JL!J16</f>
        <v>1A, 9</v>
      </c>
      <c r="H13" s="251" t="s">
        <v>48</v>
      </c>
      <c r="I13" s="252" t="str">
        <f>JL!M13</f>
        <v>9, 12</v>
      </c>
      <c r="J13" s="251" t="s">
        <v>48</v>
      </c>
      <c r="K13" s="252" t="str">
        <f>JL!P13</f>
        <v>1a,1c,9,7</v>
      </c>
    </row>
    <row r="14" spans="2:12" s="242" customFormat="1" ht="5.0999999999999996" hidden="1" customHeight="1">
      <c r="B14" s="441"/>
      <c r="C14" s="442"/>
      <c r="D14" s="441"/>
      <c r="E14" s="442"/>
      <c r="F14" s="441"/>
      <c r="G14" s="442"/>
      <c r="H14" s="441"/>
      <c r="I14" s="442"/>
      <c r="J14" s="441"/>
      <c r="K14" s="442"/>
    </row>
    <row r="15" spans="2:12" s="249" customFormat="1" ht="20.100000000000001" hidden="1" customHeight="1">
      <c r="B15" s="443" t="s">
        <v>94</v>
      </c>
      <c r="C15" s="444"/>
      <c r="D15" s="443" t="s">
        <v>94</v>
      </c>
      <c r="E15" s="444"/>
      <c r="F15" s="443" t="s">
        <v>94</v>
      </c>
      <c r="G15" s="444"/>
      <c r="H15" s="443" t="s">
        <v>94</v>
      </c>
      <c r="I15" s="444"/>
      <c r="J15" s="443" t="s">
        <v>94</v>
      </c>
      <c r="K15" s="444"/>
    </row>
    <row r="16" spans="2:12" s="256" customFormat="1" ht="84.95" hidden="1" customHeight="1">
      <c r="B16" s="471" t="str">
        <f>JL!C23</f>
        <v>Kuřecí rizoto, strouhaný sýr, okurka  (rýže, mleté kuřecí maso, zelenina, sůl, pepř, sýr)</v>
      </c>
      <c r="C16" s="472"/>
      <c r="D16" s="471" t="str">
        <f>JL!F27</f>
        <v>Zapečené těstoviny s brokolicí a sýrem (brokolice, těstoviny, máslo, mléko, vejce, sýr, cibule)</v>
      </c>
      <c r="E16" s="472"/>
      <c r="F16" s="471" t="str">
        <f>JL!I23</f>
        <v>Kuřecí játra po čínsku, jasmínová rýže (kuřecí játra, pórek, kapie, víno, sojová omáčka, česnek, cibule, zázvor, cukr)</v>
      </c>
      <c r="G16" s="472"/>
      <c r="H16" s="471" t="str">
        <f>JL!L23</f>
        <v>Hovězí guláš Flamendr s feferony a kapií, houskové knedlíky (hovězí maso, cibule, paprika, feferonky, kapie, česnek, mouka, pepř, sůl, majoránka)</v>
      </c>
      <c r="I16" s="472"/>
      <c r="J16" s="471" t="str">
        <f>JL!O19</f>
        <v>Smažené kuřecí stripsy, Rakouský bramborový salát (kuřecí, strouhanka, lupínky, vejce, mouka, mléko, sůl, brambory, cibule, hořčice, pórek)</v>
      </c>
      <c r="K16" s="472"/>
    </row>
    <row r="17" spans="2:11" s="253" customFormat="1" ht="15.95" hidden="1" customHeight="1" thickBot="1">
      <c r="B17" s="251" t="s">
        <v>48</v>
      </c>
      <c r="C17" s="252" t="str">
        <f>JL!D21</f>
        <v>1a,3,6,7,12</v>
      </c>
      <c r="D17" s="251" t="s">
        <v>48</v>
      </c>
      <c r="E17" s="252" t="str">
        <f>JL!G29</f>
        <v>1a, 3, 7, 12</v>
      </c>
      <c r="F17" s="251" t="s">
        <v>48</v>
      </c>
      <c r="G17" s="252" t="str">
        <f>JL!J25</f>
        <v>6, 10, 12</v>
      </c>
      <c r="H17" s="251" t="s">
        <v>48</v>
      </c>
      <c r="I17" s="252" t="str">
        <f>JL!M25</f>
        <v>1a,3,6,10,7</v>
      </c>
      <c r="J17" s="251" t="s">
        <v>48</v>
      </c>
      <c r="K17" s="252" t="str">
        <f>JL!P21</f>
        <v>1a,3,6,7,10,12</v>
      </c>
    </row>
    <row r="18" spans="2:11" s="242" customFormat="1" ht="5.0999999999999996" hidden="1" customHeight="1">
      <c r="B18" s="441"/>
      <c r="C18" s="442"/>
      <c r="D18" s="441"/>
      <c r="E18" s="442"/>
      <c r="F18" s="441"/>
      <c r="G18" s="442"/>
      <c r="H18" s="441"/>
      <c r="I18" s="442"/>
      <c r="J18" s="441"/>
      <c r="K18" s="442"/>
    </row>
    <row r="19" spans="2:11" s="257" customFormat="1" ht="24.95" customHeight="1">
      <c r="B19" s="467" t="s">
        <v>100</v>
      </c>
      <c r="C19" s="468"/>
      <c r="D19" s="467" t="str">
        <f>B19</f>
        <v>ODPOLEDNÍ SVAČINKA (11:00)</v>
      </c>
      <c r="E19" s="468"/>
      <c r="F19" s="467" t="str">
        <f>D19</f>
        <v>ODPOLEDNÍ SVAČINKA (11:00)</v>
      </c>
      <c r="G19" s="468"/>
      <c r="H19" s="467" t="str">
        <f>F19</f>
        <v>ODPOLEDNÍ SVAČINKA (11:00)</v>
      </c>
      <c r="I19" s="468"/>
      <c r="J19" s="467" t="str">
        <f>H19</f>
        <v>ODPOLEDNÍ SVAČINKA (11:00)</v>
      </c>
      <c r="K19" s="468"/>
    </row>
    <row r="20" spans="2:11" s="256" customFormat="1" ht="275.10000000000002" customHeight="1">
      <c r="B20" s="469" t="str">
        <f>'JL ŠKOLKA'!B20</f>
        <v>Rohlík s pomazánkovým máslem a plátkovým sýrem, zelenina</v>
      </c>
      <c r="C20" s="470"/>
      <c r="D20" s="469" t="str">
        <f>'JL ŠKOLKA'!D20</f>
        <v>Tvarohovo pudinkový dezert s jahodami</v>
      </c>
      <c r="E20" s="470"/>
      <c r="F20" s="469" t="str">
        <f>'JL ŠKOLKA'!F20</f>
        <v>Obložená houska, zelenina</v>
      </c>
      <c r="G20" s="470"/>
      <c r="H20" s="469" t="str">
        <f>'JL ŠKOLKA'!H20</f>
        <v>Chia jogurt s lesním ovocem, poškoty</v>
      </c>
      <c r="I20" s="470"/>
      <c r="J20" s="469" t="str">
        <f>'JL ŠKOLKA'!J20</f>
        <v>Domácí perník, mléko</v>
      </c>
      <c r="K20" s="470"/>
    </row>
    <row r="21" spans="2:11" s="253" customFormat="1" ht="15.95" customHeight="1" thickBot="1">
      <c r="B21" s="251" t="s">
        <v>48</v>
      </c>
      <c r="C21" s="255">
        <f>JL!D48</f>
        <v>0</v>
      </c>
      <c r="D21" s="251" t="s">
        <v>48</v>
      </c>
      <c r="E21" s="255">
        <f>JL!G48</f>
        <v>0</v>
      </c>
      <c r="F21" s="251" t="s">
        <v>48</v>
      </c>
      <c r="G21" s="255">
        <f>JL!J48</f>
        <v>0</v>
      </c>
      <c r="H21" s="251" t="s">
        <v>48</v>
      </c>
      <c r="I21" s="255">
        <f>JL!M48</f>
        <v>0</v>
      </c>
      <c r="J21" s="251" t="s">
        <v>48</v>
      </c>
      <c r="K21" s="255">
        <f>JL!P48</f>
        <v>0</v>
      </c>
    </row>
    <row r="22" spans="2:11" ht="0.95" customHeight="1" thickBot="1">
      <c r="B22" s="246"/>
      <c r="C22" s="247"/>
      <c r="D22" s="246"/>
      <c r="E22" s="247"/>
      <c r="F22" s="246"/>
      <c r="G22" s="247"/>
      <c r="H22" s="246"/>
      <c r="I22" s="247"/>
      <c r="J22" s="246"/>
      <c r="K22" s="247"/>
    </row>
    <row r="23" spans="2:11" ht="12" customHeight="1"/>
    <row r="24" spans="2:11" s="241" customFormat="1">
      <c r="B24" s="457" t="s">
        <v>96</v>
      </c>
      <c r="C24" s="457"/>
      <c r="E24" s="458" t="s">
        <v>95</v>
      </c>
      <c r="F24" s="458"/>
      <c r="G24" s="458"/>
      <c r="H24" s="458"/>
      <c r="I24" s="458"/>
      <c r="J24" s="458"/>
      <c r="K24" s="458"/>
    </row>
  </sheetData>
  <mergeCells count="78">
    <mergeCell ref="B2:L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G22" sqref="G22"/>
    </sheetView>
  </sheetViews>
  <sheetFormatPr defaultRowHeight="12.75"/>
  <cols>
    <col min="1" max="1" width="12.28515625" style="66" customWidth="1"/>
    <col min="2" max="2" width="10.140625" style="66" customWidth="1"/>
    <col min="3" max="4" width="15.7109375" style="66" customWidth="1"/>
    <col min="5" max="8" width="12.7109375" style="66" customWidth="1"/>
    <col min="9" max="10" width="12.7109375" style="66" hidden="1" customWidth="1"/>
    <col min="11" max="11" width="20.7109375" style="66" customWidth="1"/>
    <col min="12" max="13" width="12.7109375" style="66" customWidth="1"/>
    <col min="14" max="16384" width="9.140625" style="66"/>
  </cols>
  <sheetData>
    <row r="1" spans="1:13" ht="35.1" customHeight="1" thickTop="1" thickBot="1">
      <c r="A1" s="496" t="s">
        <v>56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</row>
    <row r="2" spans="1:13" s="71" customFormat="1" ht="18" customHeight="1" thickTop="1" thickBot="1">
      <c r="A2" s="67" t="s">
        <v>57</v>
      </c>
      <c r="B2" s="67" t="s">
        <v>58</v>
      </c>
      <c r="C2" s="68" t="s">
        <v>59</v>
      </c>
      <c r="D2" s="69" t="s">
        <v>60</v>
      </c>
      <c r="E2" s="499" t="s">
        <v>61</v>
      </c>
      <c r="F2" s="499"/>
      <c r="G2" s="499" t="s">
        <v>62</v>
      </c>
      <c r="H2" s="499"/>
      <c r="I2" s="499" t="s">
        <v>63</v>
      </c>
      <c r="J2" s="499"/>
      <c r="K2" s="70" t="s">
        <v>64</v>
      </c>
      <c r="L2" s="500" t="s">
        <v>65</v>
      </c>
      <c r="M2" s="500"/>
    </row>
    <row r="3" spans="1:13" s="76" customFormat="1" ht="15" customHeight="1" thickTop="1" thickBot="1">
      <c r="A3" s="493">
        <f>JL!B10</f>
        <v>44816</v>
      </c>
      <c r="B3" s="494" t="s">
        <v>51</v>
      </c>
      <c r="C3" s="495" t="str">
        <f>JL!C12</f>
        <v>Krupicová s vejcem</v>
      </c>
      <c r="D3" s="495" t="str">
        <f>JL!C15</f>
        <v>Selská</v>
      </c>
      <c r="E3" s="72" t="s">
        <v>53</v>
      </c>
      <c r="F3" s="73" t="s">
        <v>55</v>
      </c>
      <c r="G3" s="72" t="s">
        <v>53</v>
      </c>
      <c r="H3" s="73" t="s">
        <v>55</v>
      </c>
      <c r="I3" s="72" t="s">
        <v>53</v>
      </c>
      <c r="J3" s="73" t="s">
        <v>55</v>
      </c>
      <c r="K3" s="74" t="s">
        <v>54</v>
      </c>
      <c r="L3" s="72"/>
      <c r="M3" s="75" t="s">
        <v>66</v>
      </c>
    </row>
    <row r="4" spans="1:13" s="78" customFormat="1" ht="35.1" customHeight="1" thickBot="1">
      <c r="A4" s="482"/>
      <c r="B4" s="484"/>
      <c r="C4" s="487"/>
      <c r="D4" s="487"/>
      <c r="E4" s="490" t="str">
        <f>JL!C19</f>
        <v>Vepřový plátek na žampiónech, houskové knedlíky (vepřové maso dušené - plátek, cibule, sůl, kmín, pepř, mouka, žampiony, houbový vývar, máslo)</v>
      </c>
      <c r="F4" s="491"/>
      <c r="G4" s="490" t="str">
        <f>JL!C23</f>
        <v>Kuřecí rizoto, strouhaný sýr, okurka  (rýže, mleté kuřecí maso, zelenina, sůl, pepř, sýr)</v>
      </c>
      <c r="H4" s="491"/>
      <c r="I4" s="490" t="str">
        <f>JL!E23</f>
        <v>2.</v>
      </c>
      <c r="J4" s="491"/>
      <c r="K4" s="77" t="str">
        <f>JL!C27</f>
        <v>Lázeňská zeleninová směs, vařené brambory (zelenina, šunka, vejce, mléko, sýr, máslo)</v>
      </c>
      <c r="L4" s="490" t="str">
        <f>JL!C32</f>
        <v>Kuřecí řízek po srbsku, americké brambory (kuřecí prsa, paprika, rajče, cibule, koření čubrica)</v>
      </c>
      <c r="M4" s="492"/>
    </row>
    <row r="5" spans="1:13" s="83" customFormat="1" ht="26.1" customHeight="1" thickBot="1">
      <c r="A5" s="482"/>
      <c r="B5" s="484"/>
      <c r="C5" s="79">
        <v>6.12</v>
      </c>
      <c r="D5" s="79">
        <v>5.43</v>
      </c>
      <c r="E5" s="80">
        <v>33.799999999999997</v>
      </c>
      <c r="F5" s="81">
        <v>37.36</v>
      </c>
      <c r="G5" s="80">
        <v>33.03</v>
      </c>
      <c r="H5" s="81"/>
      <c r="I5" s="80"/>
      <c r="J5" s="81"/>
      <c r="K5" s="79">
        <v>25.42</v>
      </c>
      <c r="L5" s="80"/>
      <c r="M5" s="82">
        <v>49.36</v>
      </c>
    </row>
    <row r="6" spans="1:13" s="76" customFormat="1" ht="15" customHeight="1" thickBot="1">
      <c r="A6" s="482">
        <f>A3+1</f>
        <v>44817</v>
      </c>
      <c r="B6" s="484" t="s">
        <v>6</v>
      </c>
      <c r="C6" s="486" t="str">
        <f>JL!F12</f>
        <v>Hovězí vývar s vaječnou sedlinou</v>
      </c>
      <c r="D6" s="486" t="str">
        <f>JL!F15</f>
        <v>Italská s rýží</v>
      </c>
      <c r="E6" s="84" t="s">
        <v>53</v>
      </c>
      <c r="F6" s="85" t="s">
        <v>55</v>
      </c>
      <c r="G6" s="84" t="s">
        <v>53</v>
      </c>
      <c r="H6" s="85" t="s">
        <v>55</v>
      </c>
      <c r="I6" s="84" t="s">
        <v>53</v>
      </c>
      <c r="J6" s="85" t="s">
        <v>55</v>
      </c>
      <c r="K6" s="86" t="s">
        <v>54</v>
      </c>
      <c r="L6" s="84"/>
      <c r="M6" s="87" t="s">
        <v>66</v>
      </c>
    </row>
    <row r="7" spans="1:13" s="78" customFormat="1" ht="35.1" customHeight="1" thickBot="1">
      <c r="A7" s="482"/>
      <c r="B7" s="484"/>
      <c r="C7" s="487"/>
      <c r="D7" s="487"/>
      <c r="E7" s="478" t="str">
        <f>JL!F19</f>
        <v>Kuře alá kachna, dušené zelí, bramborové knedlíky (kuře, kmín, cukr, ocet, mouka, zelí kysané, sůl, slanina)</v>
      </c>
      <c r="F7" s="479"/>
      <c r="G7" s="478" t="str">
        <f>JL!F23</f>
        <v>Smažený sekaný řízek se sýrem, vařené brambory  (mleté maso, mouka, vejce, strouhanka, sýr, mléko)</v>
      </c>
      <c r="H7" s="479"/>
      <c r="I7" s="478" t="e">
        <f>JL!#REF!</f>
        <v>#REF!</v>
      </c>
      <c r="J7" s="479"/>
      <c r="K7" s="88" t="str">
        <f>JL!F27</f>
        <v>Zapečené těstoviny s brokolicí a sýrem (brokolice, těstoviny, máslo, mléko, vejce, sýr, cibule)</v>
      </c>
      <c r="L7" s="480" t="str">
        <f>JL!F32</f>
        <v>Vepřové nudličky se smetanou a chilli, štouchané brambory s pařitkou (vepřové, cibule, chilli, smetana)</v>
      </c>
      <c r="M7" s="481"/>
    </row>
    <row r="8" spans="1:13" s="83" customFormat="1" ht="26.1" customHeight="1" thickBot="1">
      <c r="A8" s="482"/>
      <c r="B8" s="484"/>
      <c r="C8" s="79">
        <v>6.38</v>
      </c>
      <c r="D8" s="79">
        <v>6.21</v>
      </c>
      <c r="E8" s="80">
        <v>37.67</v>
      </c>
      <c r="F8" s="81">
        <v>40.67</v>
      </c>
      <c r="G8" s="80">
        <v>33.21</v>
      </c>
      <c r="H8" s="81">
        <v>35.75</v>
      </c>
      <c r="I8" s="80"/>
      <c r="J8" s="81"/>
      <c r="K8" s="79">
        <v>29.48</v>
      </c>
      <c r="L8" s="80"/>
      <c r="M8" s="82">
        <v>48.44</v>
      </c>
    </row>
    <row r="9" spans="1:13" s="76" customFormat="1" ht="15" customHeight="1" thickBot="1">
      <c r="A9" s="482">
        <f t="shared" ref="A9" si="0">A6+1</f>
        <v>44818</v>
      </c>
      <c r="B9" s="484" t="s">
        <v>52</v>
      </c>
      <c r="C9" s="486" t="str">
        <f>JL!I12</f>
        <v>Slepičí vývar s krupkami, čočkou a rýží</v>
      </c>
      <c r="D9" s="486" t="str">
        <f>JL!I15</f>
        <v>Bulharská s masem</v>
      </c>
      <c r="E9" s="84" t="s">
        <v>53</v>
      </c>
      <c r="F9" s="85" t="s">
        <v>55</v>
      </c>
      <c r="G9" s="84" t="s">
        <v>53</v>
      </c>
      <c r="H9" s="85" t="s">
        <v>55</v>
      </c>
      <c r="I9" s="84" t="s">
        <v>53</v>
      </c>
      <c r="J9" s="85" t="s">
        <v>55</v>
      </c>
      <c r="K9" s="86" t="s">
        <v>54</v>
      </c>
      <c r="L9" s="84"/>
      <c r="M9" s="87" t="s">
        <v>66</v>
      </c>
    </row>
    <row r="10" spans="1:13" s="78" customFormat="1" ht="35.1" customHeight="1" thickBot="1">
      <c r="A10" s="482"/>
      <c r="B10" s="484"/>
      <c r="C10" s="487"/>
      <c r="D10" s="487"/>
      <c r="E10" s="478" t="str">
        <f>JL!I19</f>
        <v>Hovězí pečeně na přírodní způsob se slaninou, houskové knedlíky (hovězí zadní maso, cibule, sůl, pepř, slanina, mouka)</v>
      </c>
      <c r="F10" s="479"/>
      <c r="G10" s="478" t="str">
        <f>JL!I23</f>
        <v>Kuřecí játra po čínsku, jasmínová rýže (kuřecí játra, pórek, kapie, víno, sojová omáčka, česnek, cibule, zázvor, cukr)</v>
      </c>
      <c r="H10" s="479"/>
      <c r="I10" s="480" t="e">
        <f>JL!#REF!</f>
        <v>#REF!</v>
      </c>
      <c r="J10" s="488"/>
      <c r="K10" s="88" t="str">
        <f>JL!I27</f>
        <v>Míchané špagety se zeleninou a vejci, strouhaný sýr  (špagety, paprika, rajče, pórek, fazolky, vejce, bylinky, sýr)</v>
      </c>
      <c r="L10" s="478" t="str">
        <f>JL!H32</f>
        <v>DOPLATEK         45 Kč</v>
      </c>
      <c r="M10" s="489"/>
    </row>
    <row r="11" spans="1:13" s="83" customFormat="1" ht="26.1" customHeight="1" thickBot="1">
      <c r="A11" s="482"/>
      <c r="B11" s="484"/>
      <c r="C11" s="79">
        <v>6.91</v>
      </c>
      <c r="D11" s="79">
        <v>7.29</v>
      </c>
      <c r="E11" s="80">
        <v>32.56</v>
      </c>
      <c r="F11" s="81">
        <v>35.43</v>
      </c>
      <c r="G11" s="80">
        <v>29.46</v>
      </c>
      <c r="H11" s="81">
        <v>32.26</v>
      </c>
      <c r="I11" s="80"/>
      <c r="J11" s="81"/>
      <c r="K11" s="79">
        <v>26.95</v>
      </c>
      <c r="L11" s="80"/>
      <c r="M11" s="82">
        <v>48.32</v>
      </c>
    </row>
    <row r="12" spans="1:13" s="76" customFormat="1" ht="15" customHeight="1" thickBot="1">
      <c r="A12" s="482">
        <f t="shared" ref="A12" si="1">A9+1</f>
        <v>44819</v>
      </c>
      <c r="B12" s="484" t="s">
        <v>7</v>
      </c>
      <c r="C12" s="486" t="str">
        <f>JL!L12</f>
        <v>Česnečka s bramborami</v>
      </c>
      <c r="D12" s="486" t="str">
        <f>JL!L15</f>
        <v>Křimická zelná</v>
      </c>
      <c r="E12" s="84" t="s">
        <v>53</v>
      </c>
      <c r="F12" s="85" t="s">
        <v>55</v>
      </c>
      <c r="G12" s="84" t="s">
        <v>91</v>
      </c>
      <c r="H12" s="85"/>
      <c r="I12" s="84" t="s">
        <v>53</v>
      </c>
      <c r="J12" s="85" t="s">
        <v>55</v>
      </c>
      <c r="K12" s="86" t="s">
        <v>54</v>
      </c>
      <c r="L12" s="84"/>
      <c r="M12" s="87" t="s">
        <v>66</v>
      </c>
    </row>
    <row r="13" spans="1:13" s="78" customFormat="1" ht="35.1" customHeight="1" thickBot="1">
      <c r="A13" s="482"/>
      <c r="B13" s="484"/>
      <c r="C13" s="487"/>
      <c r="D13" s="487"/>
      <c r="E13" s="478" t="str">
        <f>JL!L19</f>
        <v>Marinovaná krkovice s kájenským pepřem, šťouchané brambory s cibulkou (krkovice, chilli, pepř, sůl, mouka, tuk)</v>
      </c>
      <c r="F13" s="479"/>
      <c r="G13" s="478" t="str">
        <f>JL!L23</f>
        <v>Hovězí guláš Flamendr s feferony a kapií, houskové knedlíky (hovězí maso, cibule, paprika, feferonky, kapie, česnek, mouka, pepř, sůl, majoránka)</v>
      </c>
      <c r="H13" s="479"/>
      <c r="I13" s="478" t="e">
        <f>JL!#REF!</f>
        <v>#REF!</v>
      </c>
      <c r="J13" s="479"/>
      <c r="K13" s="88" t="str">
        <f>JL!L27</f>
        <v>Jablková žemlovka s tvarohem a rozinkami (jablka, tvaroh, vejce, cukr, sůl, máslo, veka, rozinky, mléko, skořice)</v>
      </c>
      <c r="L13" s="480" t="str">
        <f>JL!L32</f>
        <v>Pečená Tilápie na másle s bazalkou, vařené brambory, citrón (Tilápie nilská, máslo, bazalka čerstvá, sůl, kmín)</v>
      </c>
      <c r="M13" s="481"/>
    </row>
    <row r="14" spans="1:13" s="83" customFormat="1" ht="26.1" customHeight="1" thickBot="1">
      <c r="A14" s="482"/>
      <c r="B14" s="484"/>
      <c r="C14" s="79">
        <v>5.08</v>
      </c>
      <c r="D14" s="79">
        <v>7.12</v>
      </c>
      <c r="E14" s="80">
        <v>29.48</v>
      </c>
      <c r="F14" s="81"/>
      <c r="G14" s="80">
        <v>31.09</v>
      </c>
      <c r="H14" s="81"/>
      <c r="I14" s="80"/>
      <c r="J14" s="81"/>
      <c r="K14" s="79">
        <v>26.47</v>
      </c>
      <c r="L14" s="80"/>
      <c r="M14" s="82">
        <v>68.599999999999994</v>
      </c>
    </row>
    <row r="15" spans="1:13" s="76" customFormat="1" ht="15" customHeight="1" thickBot="1">
      <c r="A15" s="482">
        <f t="shared" ref="A15" si="2">A12+1</f>
        <v>44820</v>
      </c>
      <c r="B15" s="484" t="s">
        <v>8</v>
      </c>
      <c r="C15" s="486" t="str">
        <f>JL!O12</f>
        <v>Kroupová se zeleninou</v>
      </c>
      <c r="D15" s="486" t="str">
        <f>JL!O15</f>
        <v>Kapustová s paprikou a bramborem</v>
      </c>
      <c r="E15" s="84" t="s">
        <v>53</v>
      </c>
      <c r="F15" s="85" t="s">
        <v>55</v>
      </c>
      <c r="G15" s="84" t="s">
        <v>53</v>
      </c>
      <c r="H15" s="85" t="s">
        <v>55</v>
      </c>
      <c r="I15" s="84" t="s">
        <v>53</v>
      </c>
      <c r="J15" s="85" t="s">
        <v>55</v>
      </c>
      <c r="K15" s="86" t="s">
        <v>54</v>
      </c>
      <c r="L15" s="84"/>
      <c r="M15" s="87" t="s">
        <v>66</v>
      </c>
    </row>
    <row r="16" spans="1:13" s="78" customFormat="1" ht="35.1" customHeight="1" thickBot="1">
      <c r="A16" s="482"/>
      <c r="B16" s="484"/>
      <c r="C16" s="487"/>
      <c r="D16" s="487"/>
      <c r="E16" s="478" t="str">
        <f>JL!O19</f>
        <v>Smažené kuřecí stripsy, Rakouský bramborový salát (kuřecí, strouhanka, lupínky, vejce, mouka, mléko, sůl, brambory, cibule, hořčice, pórek)</v>
      </c>
      <c r="F16" s="479"/>
      <c r="G16" s="478" t="str">
        <f>JL!O23</f>
        <v>Segedínský guláš z vepřové plece, houskové knedlíky (vepřové maso, cibule, paprika, česnek, sůl, pepř, mouka, smetana, kysané zelí, kmín)</v>
      </c>
      <c r="H16" s="479"/>
      <c r="I16" s="480" t="e">
        <f>JL!#REF!</f>
        <v>#REF!</v>
      </c>
      <c r="J16" s="488"/>
      <c r="K16" s="88" t="str">
        <f>JL!O27</f>
        <v>Krkonošské houbové knedlíky, dušené zelí, cibulka  (žemle, mléko, muškát, houby, žampiony, cibule, zelí, cukr, vejce)</v>
      </c>
      <c r="L16" s="478" t="str">
        <f>JL!O32</f>
        <v>Vepřový steak "BALKÁN", smažené hranolky  (vepřový steak, cibule, rajčata, balkánský sýr, bylinky)</v>
      </c>
      <c r="M16" s="489"/>
    </row>
    <row r="17" spans="1:13" s="83" customFormat="1" ht="26.1" customHeight="1" thickBot="1">
      <c r="A17" s="483"/>
      <c r="B17" s="485"/>
      <c r="C17" s="79">
        <v>6.67</v>
      </c>
      <c r="D17" s="79">
        <v>9.6300000000000008</v>
      </c>
      <c r="E17" s="80">
        <v>28.01</v>
      </c>
      <c r="F17" s="81">
        <v>31.08</v>
      </c>
      <c r="G17" s="80">
        <v>37.46</v>
      </c>
      <c r="H17" s="81"/>
      <c r="I17" s="80"/>
      <c r="J17" s="81"/>
      <c r="K17" s="79">
        <v>21.78</v>
      </c>
      <c r="L17" s="80"/>
      <c r="M17" s="82">
        <v>46.41</v>
      </c>
    </row>
    <row r="18" spans="1:13" ht="20.25" customHeight="1" thickTop="1">
      <c r="A18" s="89"/>
    </row>
    <row r="19" spans="1:13" ht="31.5" customHeight="1">
      <c r="A19" s="477" t="s">
        <v>67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:M1"/>
    <mergeCell ref="E2:F2"/>
    <mergeCell ref="G2:H2"/>
    <mergeCell ref="I2:J2"/>
    <mergeCell ref="L2:M2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1549-5715-4546-8B07-FBF50DC9B1E1}">
  <sheetPr>
    <pageSetUpPr fitToPage="1"/>
  </sheetPr>
  <dimension ref="A1:S63"/>
  <sheetViews>
    <sheetView view="pageBreakPreview" zoomScale="80" zoomScaleNormal="70" zoomScaleSheetLayoutView="80" workbookViewId="0">
      <selection activeCell="G22" sqref="G22"/>
    </sheetView>
  </sheetViews>
  <sheetFormatPr defaultRowHeight="15.75"/>
  <cols>
    <col min="1" max="1" width="15.7109375" style="301" customWidth="1"/>
    <col min="2" max="2" width="80.7109375" style="45" customWidth="1"/>
    <col min="3" max="5" width="0.140625" style="2" customWidth="1"/>
    <col min="6" max="6" width="0.140625" style="152" customWidth="1"/>
    <col min="7" max="7" width="9.7109375" style="153" customWidth="1"/>
    <col min="8" max="8" width="0.140625" style="153" customWidth="1"/>
    <col min="9" max="9" width="9.7109375" style="153" customWidth="1"/>
    <col min="10" max="10" width="16.7109375" style="154" customWidth="1"/>
    <col min="11" max="11" width="10.85546875" style="153" customWidth="1"/>
    <col min="12" max="12" width="11.7109375" style="292" customWidth="1"/>
    <col min="13" max="13" width="8.7109375" style="192" customWidth="1"/>
    <col min="14" max="14" width="8.28515625" style="2" customWidth="1"/>
    <col min="15" max="16384" width="9.140625" style="2"/>
  </cols>
  <sheetData>
    <row r="1" spans="1:19" ht="22.5" customHeight="1" thickBot="1">
      <c r="A1" s="501" t="s">
        <v>10</v>
      </c>
      <c r="B1" s="502"/>
      <c r="C1" s="502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4"/>
      <c r="O1" s="1"/>
      <c r="P1" s="1"/>
      <c r="Q1" s="1"/>
      <c r="R1" s="1"/>
      <c r="S1" s="1"/>
    </row>
    <row r="2" spans="1:19" ht="4.1500000000000004" customHeight="1" thickBot="1">
      <c r="A2" s="505"/>
      <c r="B2" s="505"/>
      <c r="C2" s="122"/>
      <c r="D2" s="122"/>
      <c r="E2" s="122"/>
      <c r="F2" s="123"/>
      <c r="G2" s="124"/>
      <c r="H2" s="125"/>
      <c r="I2" s="125"/>
      <c r="J2" s="126"/>
      <c r="K2" s="125"/>
      <c r="L2" s="290"/>
      <c r="M2" s="189"/>
    </row>
    <row r="3" spans="1:19" ht="27.75" customHeight="1">
      <c r="A3" s="506"/>
      <c r="B3" s="506"/>
      <c r="C3" s="195" t="s">
        <v>78</v>
      </c>
      <c r="D3" s="195"/>
      <c r="E3" s="195" t="s">
        <v>79</v>
      </c>
      <c r="F3" s="195"/>
      <c r="G3" s="127" t="s">
        <v>82</v>
      </c>
      <c r="H3" s="127"/>
      <c r="I3" s="264" t="s">
        <v>118</v>
      </c>
      <c r="J3" s="280" t="s">
        <v>112</v>
      </c>
      <c r="K3" s="272" t="s">
        <v>119</v>
      </c>
      <c r="L3" s="289" t="s">
        <v>120</v>
      </c>
      <c r="M3" s="196" t="s">
        <v>83</v>
      </c>
      <c r="N3" s="195" t="s">
        <v>5</v>
      </c>
    </row>
    <row r="4" spans="1:19" s="166" customFormat="1" ht="24" customHeight="1">
      <c r="A4" s="160" t="s">
        <v>0</v>
      </c>
      <c r="B4" s="161">
        <f>JL!B10</f>
        <v>44816</v>
      </c>
      <c r="C4" s="223"/>
      <c r="D4" s="167"/>
      <c r="E4" s="185"/>
      <c r="F4" s="168"/>
      <c r="G4" s="229"/>
      <c r="H4" s="169"/>
      <c r="I4" s="170"/>
      <c r="J4" s="281"/>
      <c r="K4" s="170"/>
      <c r="L4" s="294"/>
      <c r="M4" s="190"/>
      <c r="N4" s="171"/>
    </row>
    <row r="5" spans="1:19" ht="20.100000000000001" customHeight="1">
      <c r="A5" s="128"/>
      <c r="B5" s="129" t="str">
        <f>JL!C12</f>
        <v>Krupicová s vejcem</v>
      </c>
      <c r="C5" s="130" t="s">
        <v>50</v>
      </c>
      <c r="D5" s="130"/>
      <c r="E5" s="91"/>
      <c r="F5" s="131"/>
      <c r="G5" s="232"/>
      <c r="H5" s="234"/>
      <c r="I5" s="265"/>
      <c r="J5" s="284"/>
      <c r="K5" s="273"/>
      <c r="L5" s="295"/>
      <c r="M5" s="193"/>
      <c r="N5" s="65">
        <f t="shared" ref="N5:N12" si="0">SUM(C5:M5)</f>
        <v>0</v>
      </c>
    </row>
    <row r="6" spans="1:19" ht="20.100000000000001" customHeight="1">
      <c r="A6" s="128"/>
      <c r="B6" s="129" t="str">
        <f>JL!C15</f>
        <v>Selská</v>
      </c>
      <c r="C6" s="130" t="s">
        <v>50</v>
      </c>
      <c r="D6" s="130"/>
      <c r="E6" s="92"/>
      <c r="F6" s="133"/>
      <c r="G6" s="233"/>
      <c r="H6" s="234"/>
      <c r="I6" s="265"/>
      <c r="J6" s="284"/>
      <c r="K6" s="273"/>
      <c r="L6" s="295"/>
      <c r="M6" s="193"/>
      <c r="N6" s="65">
        <f t="shared" si="0"/>
        <v>0</v>
      </c>
    </row>
    <row r="7" spans="1:19" ht="19.5" customHeight="1">
      <c r="A7" s="128"/>
      <c r="B7" s="134" t="str">
        <f>JL!C19</f>
        <v>Vepřový plátek na žampiónech, houskové knedlíky (vepřové maso dušené - plátek, cibule, sůl, kmín, pepř, mouka, žampiony, houbový vývar, máslo)</v>
      </c>
      <c r="C7" s="130" t="s">
        <v>50</v>
      </c>
      <c r="D7" s="130"/>
      <c r="E7" s="92"/>
      <c r="F7" s="133"/>
      <c r="G7" s="226"/>
      <c r="H7" s="132"/>
      <c r="I7" s="266"/>
      <c r="J7" s="284"/>
      <c r="K7" s="274"/>
      <c r="L7" s="295"/>
      <c r="M7" s="135"/>
      <c r="N7" s="65">
        <f t="shared" si="0"/>
        <v>0</v>
      </c>
    </row>
    <row r="8" spans="1:19" ht="20.100000000000001" customHeight="1">
      <c r="A8" s="136"/>
      <c r="B8" s="129" t="str">
        <f>JL!C23</f>
        <v>Kuřecí rizoto, strouhaný sýr, okurka  (rýže, mleté kuřecí maso, zelenina, sůl, pepř, sýr)</v>
      </c>
      <c r="C8" s="130" t="s">
        <v>50</v>
      </c>
      <c r="D8" s="130"/>
      <c r="E8" s="92"/>
      <c r="F8" s="133"/>
      <c r="G8" s="226"/>
      <c r="H8" s="132"/>
      <c r="I8" s="266"/>
      <c r="J8" s="286"/>
      <c r="K8" s="274"/>
      <c r="L8" s="295"/>
      <c r="M8" s="135"/>
      <c r="N8" s="65">
        <f t="shared" si="0"/>
        <v>0</v>
      </c>
    </row>
    <row r="9" spans="1:19" ht="23.25" hidden="1" customHeight="1">
      <c r="A9" s="128"/>
      <c r="B9" s="129" t="e">
        <f>JL!#REF!</f>
        <v>#REF!</v>
      </c>
      <c r="C9" s="130"/>
      <c r="D9" s="130"/>
      <c r="E9" s="92"/>
      <c r="F9" s="133"/>
      <c r="G9" s="226"/>
      <c r="H9" s="132"/>
      <c r="I9" s="266"/>
      <c r="J9" s="284"/>
      <c r="K9" s="274"/>
      <c r="L9" s="295"/>
      <c r="M9" s="135"/>
      <c r="N9" s="65">
        <f t="shared" si="0"/>
        <v>0</v>
      </c>
    </row>
    <row r="10" spans="1:19" ht="20.100000000000001" customHeight="1">
      <c r="A10" s="136"/>
      <c r="B10" s="129" t="str">
        <f>JL!C27</f>
        <v>Lázeňská zeleninová směs, vařené brambory (zelenina, šunka, vejce, mléko, sýr, máslo)</v>
      </c>
      <c r="C10" s="130" t="s">
        <v>50</v>
      </c>
      <c r="D10" s="130"/>
      <c r="E10" s="137"/>
      <c r="F10" s="138"/>
      <c r="G10" s="227"/>
      <c r="H10" s="132"/>
      <c r="I10" s="266"/>
      <c r="J10" s="284"/>
      <c r="K10" s="274"/>
      <c r="L10" s="295"/>
      <c r="M10" s="139"/>
      <c r="N10" s="65">
        <f t="shared" si="0"/>
        <v>0</v>
      </c>
    </row>
    <row r="11" spans="1:19" ht="23.25" hidden="1" customHeight="1">
      <c r="A11" s="128"/>
      <c r="B11" s="129" t="e">
        <f>JL!#REF!</f>
        <v>#REF!</v>
      </c>
      <c r="C11" s="130"/>
      <c r="D11" s="130"/>
      <c r="E11" s="137"/>
      <c r="F11" s="138"/>
      <c r="G11" s="227"/>
      <c r="H11" s="132"/>
      <c r="I11" s="266"/>
      <c r="J11" s="284"/>
      <c r="K11" s="274"/>
      <c r="L11" s="295"/>
      <c r="M11" s="139"/>
      <c r="N11" s="65">
        <f t="shared" si="0"/>
        <v>0</v>
      </c>
    </row>
    <row r="12" spans="1:19" ht="20.100000000000001" customHeight="1" thickBot="1">
      <c r="A12" s="140"/>
      <c r="B12" s="141" t="str">
        <f>JL!C32</f>
        <v>Kuřecí řízek po srbsku, americké brambory (kuřecí prsa, paprika, rajče, cibule, koření čubrica)</v>
      </c>
      <c r="C12" s="224" t="s">
        <v>50</v>
      </c>
      <c r="D12" s="142"/>
      <c r="E12" s="137"/>
      <c r="F12" s="138"/>
      <c r="G12" s="227"/>
      <c r="H12" s="143"/>
      <c r="I12" s="267"/>
      <c r="J12" s="285"/>
      <c r="K12" s="275"/>
      <c r="L12" s="296"/>
      <c r="M12" s="139"/>
      <c r="N12" s="144">
        <f t="shared" si="0"/>
        <v>0</v>
      </c>
    </row>
    <row r="13" spans="1:19" s="174" customFormat="1" ht="20.100000000000001" customHeight="1" thickBot="1">
      <c r="A13" s="145"/>
      <c r="B13" s="222"/>
      <c r="C13" s="197"/>
      <c r="D13" s="172"/>
      <c r="E13" s="146"/>
      <c r="F13" s="173"/>
      <c r="G13" s="230"/>
      <c r="H13" s="172"/>
      <c r="I13" s="268"/>
      <c r="J13" s="282"/>
      <c r="K13" s="276"/>
      <c r="L13" s="297"/>
      <c r="M13" s="147"/>
      <c r="N13" s="148"/>
    </row>
    <row r="14" spans="1:19" ht="19.5" customHeight="1" thickBot="1">
      <c r="A14" s="4"/>
      <c r="B14" s="149"/>
      <c r="C14" s="225">
        <f>SUM(C7:C12)</f>
        <v>0</v>
      </c>
      <c r="D14" s="182"/>
      <c r="E14" s="186">
        <f>E12+E10+E9+E8+E7+E13</f>
        <v>0</v>
      </c>
      <c r="F14" s="183"/>
      <c r="G14" s="225">
        <f>SUM(G7:G12)</f>
        <v>0</v>
      </c>
      <c r="H14" s="184"/>
      <c r="I14" s="269">
        <f>I12+I10+I9+I8+I7</f>
        <v>0</v>
      </c>
      <c r="J14" s="184"/>
      <c r="K14" s="277">
        <f>K12+K10+K9+K8+K7</f>
        <v>0</v>
      </c>
      <c r="L14" s="298"/>
      <c r="M14" s="194">
        <f>M7+M8+M9+M10+M11+M12</f>
        <v>0</v>
      </c>
      <c r="N14" s="207">
        <f>N12+N10+N8+N7</f>
        <v>0</v>
      </c>
    </row>
    <row r="15" spans="1:19" s="166" customFormat="1" ht="23.25" customHeight="1">
      <c r="A15" s="160" t="s">
        <v>1</v>
      </c>
      <c r="B15" s="161">
        <f>SUM(B4+1)</f>
        <v>44817</v>
      </c>
      <c r="C15" s="198" t="s">
        <v>50</v>
      </c>
      <c r="D15" s="162"/>
      <c r="E15" s="187"/>
      <c r="F15" s="163"/>
      <c r="G15" s="228"/>
      <c r="H15" s="164"/>
      <c r="I15" s="270"/>
      <c r="J15" s="283"/>
      <c r="K15" s="278"/>
      <c r="L15" s="299"/>
      <c r="M15" s="191"/>
      <c r="N15" s="165"/>
    </row>
    <row r="16" spans="1:19" ht="20.100000000000001" customHeight="1">
      <c r="A16" s="128"/>
      <c r="B16" s="129" t="str">
        <f>REPT(JL!F12,1)</f>
        <v>Hovězí vývar s vaječnou sedlinou</v>
      </c>
      <c r="C16" s="130" t="s">
        <v>50</v>
      </c>
      <c r="D16" s="130"/>
      <c r="E16" s="91"/>
      <c r="F16" s="131"/>
      <c r="G16" s="232"/>
      <c r="H16" s="234"/>
      <c r="I16" s="265"/>
      <c r="J16" s="284"/>
      <c r="K16" s="273"/>
      <c r="L16" s="295"/>
      <c r="M16" s="193"/>
      <c r="N16" s="65">
        <f t="shared" ref="N16:N23" si="1">SUM(C16:M16)</f>
        <v>0</v>
      </c>
    </row>
    <row r="17" spans="1:14" ht="20.100000000000001" customHeight="1">
      <c r="A17" s="128"/>
      <c r="B17" s="129" t="str">
        <f>REPT(JL!F15,1)</f>
        <v>Italská s rýží</v>
      </c>
      <c r="C17" s="130" t="s">
        <v>50</v>
      </c>
      <c r="D17" s="130"/>
      <c r="E17" s="92"/>
      <c r="F17" s="133"/>
      <c r="G17" s="233"/>
      <c r="H17" s="234"/>
      <c r="I17" s="265"/>
      <c r="J17" s="284"/>
      <c r="K17" s="273"/>
      <c r="L17" s="295"/>
      <c r="M17" s="193"/>
      <c r="N17" s="65">
        <f t="shared" si="1"/>
        <v>0</v>
      </c>
    </row>
    <row r="18" spans="1:14" ht="20.100000000000001" customHeight="1">
      <c r="A18" s="136"/>
      <c r="B18" s="134" t="str">
        <f>JL!F19</f>
        <v>Kuře alá kachna, dušené zelí, bramborové knedlíky (kuře, kmín, cukr, ocet, mouka, zelí kysané, sůl, slanina)</v>
      </c>
      <c r="C18" s="130" t="s">
        <v>50</v>
      </c>
      <c r="D18" s="130"/>
      <c r="E18" s="92"/>
      <c r="F18" s="133"/>
      <c r="G18" s="226"/>
      <c r="H18" s="132"/>
      <c r="I18" s="266"/>
      <c r="J18" s="284"/>
      <c r="K18" s="274"/>
      <c r="L18" s="295"/>
      <c r="M18" s="135"/>
      <c r="N18" s="65">
        <f t="shared" si="1"/>
        <v>0</v>
      </c>
    </row>
    <row r="19" spans="1:14" ht="20.100000000000001" customHeight="1">
      <c r="A19" s="363" t="s">
        <v>213</v>
      </c>
      <c r="B19" s="362" t="str">
        <f>REPT(JL!F23,1)</f>
        <v>Smažený sekaný řízek se sýrem, vařené brambory  (mleté maso, mouka, vejce, strouhanka, sýr, mléko)</v>
      </c>
      <c r="C19" s="130" t="s">
        <v>50</v>
      </c>
      <c r="D19" s="130"/>
      <c r="E19" s="92"/>
      <c r="F19" s="133"/>
      <c r="G19" s="226"/>
      <c r="H19" s="132"/>
      <c r="I19" s="266"/>
      <c r="J19" s="286" t="s">
        <v>215</v>
      </c>
      <c r="K19" s="274"/>
      <c r="L19" s="295"/>
      <c r="M19" s="135"/>
      <c r="N19" s="65">
        <f t="shared" si="1"/>
        <v>0</v>
      </c>
    </row>
    <row r="20" spans="1:14" ht="23.25" hidden="1" customHeight="1">
      <c r="A20" s="136"/>
      <c r="B20" s="129" t="e">
        <f>REPT(JL!#REF!,1)</f>
        <v>#REF!</v>
      </c>
      <c r="C20" s="130"/>
      <c r="D20" s="130"/>
      <c r="E20" s="92"/>
      <c r="F20" s="133"/>
      <c r="G20" s="226"/>
      <c r="H20" s="132"/>
      <c r="I20" s="266"/>
      <c r="J20" s="284"/>
      <c r="K20" s="274"/>
      <c r="L20" s="295"/>
      <c r="M20" s="135"/>
      <c r="N20" s="65">
        <f t="shared" si="1"/>
        <v>0</v>
      </c>
    </row>
    <row r="21" spans="1:14" ht="20.100000000000001" customHeight="1">
      <c r="A21" s="136"/>
      <c r="B21" s="129" t="str">
        <f>JL!F27</f>
        <v>Zapečené těstoviny s brokolicí a sýrem (brokolice, těstoviny, máslo, mléko, vejce, sýr, cibule)</v>
      </c>
      <c r="C21" s="130" t="s">
        <v>50</v>
      </c>
      <c r="D21" s="130"/>
      <c r="E21" s="137"/>
      <c r="F21" s="138"/>
      <c r="G21" s="227"/>
      <c r="H21" s="132"/>
      <c r="I21" s="266"/>
      <c r="J21" s="284"/>
      <c r="K21" s="274"/>
      <c r="L21" s="295"/>
      <c r="M21" s="139"/>
      <c r="N21" s="65">
        <f t="shared" si="1"/>
        <v>0</v>
      </c>
    </row>
    <row r="22" spans="1:14" ht="23.25" hidden="1" customHeight="1">
      <c r="A22" s="128"/>
      <c r="B22" s="129" t="e">
        <f>REPT(JL!#REF!,1)</f>
        <v>#REF!</v>
      </c>
      <c r="C22" s="130"/>
      <c r="D22" s="130"/>
      <c r="E22" s="137"/>
      <c r="F22" s="138"/>
      <c r="G22" s="227"/>
      <c r="H22" s="132"/>
      <c r="I22" s="266"/>
      <c r="J22" s="284"/>
      <c r="K22" s="274"/>
      <c r="L22" s="295"/>
      <c r="M22" s="139"/>
      <c r="N22" s="65">
        <f t="shared" si="1"/>
        <v>0</v>
      </c>
    </row>
    <row r="23" spans="1:14" ht="20.100000000000001" customHeight="1" thickBot="1">
      <c r="A23" s="128"/>
      <c r="B23" s="134" t="str">
        <f>JL!F32</f>
        <v>Vepřové nudličky se smetanou a chilli, štouchané brambory s pařitkou (vepřové, cibule, chilli, smetana)</v>
      </c>
      <c r="C23" s="224" t="s">
        <v>50</v>
      </c>
      <c r="D23" s="142"/>
      <c r="E23" s="137"/>
      <c r="F23" s="138"/>
      <c r="G23" s="227"/>
      <c r="H23" s="143"/>
      <c r="I23" s="267"/>
      <c r="J23" s="285"/>
      <c r="K23" s="275"/>
      <c r="L23" s="296"/>
      <c r="M23" s="139"/>
      <c r="N23" s="144">
        <f t="shared" si="1"/>
        <v>0</v>
      </c>
    </row>
    <row r="24" spans="1:14" s="174" customFormat="1" ht="20.100000000000001" customHeight="1" thickBot="1">
      <c r="A24" s="145"/>
      <c r="B24" s="222"/>
      <c r="C24" s="197"/>
      <c r="D24" s="172"/>
      <c r="E24" s="146"/>
      <c r="F24" s="173"/>
      <c r="G24" s="230"/>
      <c r="H24" s="172"/>
      <c r="I24" s="268"/>
      <c r="J24" s="282"/>
      <c r="K24" s="276"/>
      <c r="L24" s="297"/>
      <c r="M24" s="147"/>
      <c r="N24" s="148"/>
    </row>
    <row r="25" spans="1:14" ht="20.25" customHeight="1" thickBot="1">
      <c r="A25" s="4"/>
      <c r="B25" s="150"/>
      <c r="C25" s="225">
        <f>SUM(C18:C23)</f>
        <v>0</v>
      </c>
      <c r="D25" s="182"/>
      <c r="E25" s="186">
        <f>E23+E21+E20+E19+E18+E24</f>
        <v>0</v>
      </c>
      <c r="F25" s="183"/>
      <c r="G25" s="225">
        <f>SUM(G18:G23)</f>
        <v>0</v>
      </c>
      <c r="H25" s="184"/>
      <c r="I25" s="269">
        <f>I23+I21+I20+I19+I18</f>
        <v>0</v>
      </c>
      <c r="J25" s="184"/>
      <c r="K25" s="277">
        <f>K23+K21+K20+K19+K18</f>
        <v>0</v>
      </c>
      <c r="L25" s="298"/>
      <c r="M25" s="194">
        <f>M18+M19+M20+M21+M22+M23</f>
        <v>0</v>
      </c>
      <c r="N25" s="207">
        <f>N23+N21+N19+N18</f>
        <v>0</v>
      </c>
    </row>
    <row r="26" spans="1:14" s="166" customFormat="1" ht="24.75" customHeight="1">
      <c r="A26" s="160" t="s">
        <v>2</v>
      </c>
      <c r="B26" s="161">
        <f>SUM(B15+1)</f>
        <v>44818</v>
      </c>
      <c r="C26" s="198"/>
      <c r="D26" s="162"/>
      <c r="E26" s="187"/>
      <c r="F26" s="163"/>
      <c r="G26" s="228"/>
      <c r="H26" s="164"/>
      <c r="I26" s="270"/>
      <c r="J26" s="283"/>
      <c r="K26" s="278"/>
      <c r="L26" s="299"/>
      <c r="M26" s="191"/>
      <c r="N26" s="165"/>
    </row>
    <row r="27" spans="1:14" ht="19.5" customHeight="1">
      <c r="A27" s="128"/>
      <c r="B27" s="129" t="str">
        <f>REPT(JL!I12,1)</f>
        <v>Slepičí vývar s krupkami, čočkou a rýží</v>
      </c>
      <c r="C27" s="130" t="s">
        <v>50</v>
      </c>
      <c r="D27" s="130"/>
      <c r="E27" s="91"/>
      <c r="F27" s="131"/>
      <c r="G27" s="232"/>
      <c r="H27" s="234"/>
      <c r="I27" s="265"/>
      <c r="J27" s="284"/>
      <c r="K27" s="273"/>
      <c r="L27" s="295"/>
      <c r="M27" s="193"/>
      <c r="N27" s="65">
        <f t="shared" ref="N27:N34" si="2">SUM(C27:M27)</f>
        <v>0</v>
      </c>
    </row>
    <row r="28" spans="1:14" ht="20.100000000000001" customHeight="1">
      <c r="A28" s="128"/>
      <c r="B28" s="129" t="str">
        <f>REPT(JL!I15,1)</f>
        <v>Bulharská s masem</v>
      </c>
      <c r="C28" s="130" t="s">
        <v>50</v>
      </c>
      <c r="D28" s="130"/>
      <c r="E28" s="92"/>
      <c r="F28" s="133"/>
      <c r="G28" s="233"/>
      <c r="H28" s="234"/>
      <c r="I28" s="265"/>
      <c r="J28" s="284"/>
      <c r="K28" s="273"/>
      <c r="L28" s="295"/>
      <c r="M28" s="193"/>
      <c r="N28" s="65">
        <f t="shared" si="2"/>
        <v>0</v>
      </c>
    </row>
    <row r="29" spans="1:14" ht="20.100000000000001" customHeight="1">
      <c r="A29" s="262"/>
      <c r="B29" s="134" t="str">
        <f>REPT(JL!I19,1)</f>
        <v>Hovězí pečeně na přírodní způsob se slaninou, houskové knedlíky (hovězí zadní maso, cibule, sůl, pepř, slanina, mouka)</v>
      </c>
      <c r="C29" s="130" t="s">
        <v>50</v>
      </c>
      <c r="D29" s="130"/>
      <c r="E29" s="92"/>
      <c r="F29" s="133"/>
      <c r="G29" s="226"/>
      <c r="H29" s="132"/>
      <c r="I29" s="266"/>
      <c r="J29" s="284"/>
      <c r="K29" s="274"/>
      <c r="L29" s="295"/>
      <c r="M29" s="135"/>
      <c r="N29" s="65">
        <f t="shared" si="2"/>
        <v>0</v>
      </c>
    </row>
    <row r="30" spans="1:14" ht="20.100000000000001" customHeight="1">
      <c r="A30" s="128"/>
      <c r="B30" s="129" t="str">
        <f>REPT(JL!I23,1)</f>
        <v>Kuřecí játra po čínsku, jasmínová rýže (kuřecí játra, pórek, kapie, víno, sojová omáčka, česnek, cibule, zázvor, cukr)</v>
      </c>
      <c r="C30" s="130" t="s">
        <v>50</v>
      </c>
      <c r="D30" s="130"/>
      <c r="E30" s="92"/>
      <c r="F30" s="133"/>
      <c r="G30" s="226"/>
      <c r="H30" s="132"/>
      <c r="I30" s="266"/>
      <c r="J30" s="286"/>
      <c r="K30" s="274"/>
      <c r="L30" s="295"/>
      <c r="M30" s="135"/>
      <c r="N30" s="65">
        <f t="shared" si="2"/>
        <v>0</v>
      </c>
    </row>
    <row r="31" spans="1:14" ht="23.25" hidden="1" customHeight="1">
      <c r="A31" s="128"/>
      <c r="B31" s="134" t="e">
        <f>REPT(JL!#REF!,1)</f>
        <v>#REF!</v>
      </c>
      <c r="C31" s="130"/>
      <c r="D31" s="130"/>
      <c r="E31" s="92"/>
      <c r="F31" s="133"/>
      <c r="G31" s="226"/>
      <c r="H31" s="132"/>
      <c r="I31" s="266"/>
      <c r="J31" s="284"/>
      <c r="K31" s="274"/>
      <c r="L31" s="295"/>
      <c r="M31" s="135"/>
      <c r="N31" s="65">
        <f t="shared" si="2"/>
        <v>0</v>
      </c>
    </row>
    <row r="32" spans="1:14" ht="20.100000000000001" customHeight="1">
      <c r="A32" s="136"/>
      <c r="B32" s="129" t="str">
        <f>JL!I27</f>
        <v>Míchané špagety se zeleninou a vejci, strouhaný sýr  (špagety, paprika, rajče, pórek, fazolky, vejce, bylinky, sýr)</v>
      </c>
      <c r="C32" s="130" t="s">
        <v>50</v>
      </c>
      <c r="D32" s="130"/>
      <c r="E32" s="137"/>
      <c r="F32" s="138"/>
      <c r="G32" s="227"/>
      <c r="H32" s="132"/>
      <c r="I32" s="266"/>
      <c r="J32" s="284"/>
      <c r="K32" s="274"/>
      <c r="L32" s="295"/>
      <c r="M32" s="139"/>
      <c r="N32" s="65">
        <f t="shared" si="2"/>
        <v>0</v>
      </c>
    </row>
    <row r="33" spans="1:14" ht="23.25" hidden="1" customHeight="1">
      <c r="A33" s="128"/>
      <c r="B33" s="129" t="e">
        <f>REPT(JL!#REF!,1)</f>
        <v>#REF!</v>
      </c>
      <c r="C33" s="130"/>
      <c r="D33" s="130"/>
      <c r="E33" s="137"/>
      <c r="F33" s="138"/>
      <c r="G33" s="227"/>
      <c r="H33" s="132"/>
      <c r="I33" s="266"/>
      <c r="J33" s="284"/>
      <c r="K33" s="274"/>
      <c r="L33" s="295"/>
      <c r="M33" s="139"/>
      <c r="N33" s="65">
        <f t="shared" si="2"/>
        <v>0</v>
      </c>
    </row>
    <row r="34" spans="1:14" ht="20.100000000000001" customHeight="1" thickBot="1">
      <c r="A34" s="136"/>
      <c r="B34" s="263" t="str">
        <f>JL!I32</f>
        <v>Buddha bowl s luštěninovým kuskusem, pečeným Lososem, žampióny, cizrnou a červenými fazolemi</v>
      </c>
      <c r="C34" s="224" t="s">
        <v>50</v>
      </c>
      <c r="D34" s="142"/>
      <c r="E34" s="137"/>
      <c r="F34" s="138"/>
      <c r="G34" s="227"/>
      <c r="H34" s="143"/>
      <c r="I34" s="267"/>
      <c r="J34" s="285"/>
      <c r="K34" s="275"/>
      <c r="L34" s="296"/>
      <c r="M34" s="139"/>
      <c r="N34" s="144">
        <f t="shared" si="2"/>
        <v>0</v>
      </c>
    </row>
    <row r="35" spans="1:14" s="174" customFormat="1" ht="20.100000000000001" customHeight="1" thickBot="1">
      <c r="A35" s="145"/>
      <c r="B35" s="222"/>
      <c r="C35" s="197"/>
      <c r="D35" s="172"/>
      <c r="E35" s="146"/>
      <c r="F35" s="173"/>
      <c r="G35" s="230"/>
      <c r="H35" s="172"/>
      <c r="I35" s="268"/>
      <c r="J35" s="282"/>
      <c r="K35" s="276"/>
      <c r="L35" s="297"/>
      <c r="M35" s="147"/>
      <c r="N35" s="148"/>
    </row>
    <row r="36" spans="1:14" ht="20.25" customHeight="1" thickBot="1">
      <c r="A36" s="4"/>
      <c r="B36" s="149"/>
      <c r="C36" s="225">
        <f>SUM(C29:C34)</f>
        <v>0</v>
      </c>
      <c r="D36" s="182"/>
      <c r="E36" s="186">
        <f>E34+E32+E31+E30+E29+E35</f>
        <v>0</v>
      </c>
      <c r="F36" s="183"/>
      <c r="G36" s="225">
        <f>SUM(G29:G34)</f>
        <v>0</v>
      </c>
      <c r="H36" s="184"/>
      <c r="I36" s="269">
        <f>I34+I32+I31+I30+I29</f>
        <v>0</v>
      </c>
      <c r="J36" s="184"/>
      <c r="K36" s="277">
        <f>K34+K32+K31+K30+K29</f>
        <v>0</v>
      </c>
      <c r="L36" s="298"/>
      <c r="M36" s="194">
        <f>M29+M30+M31+M32+M33+M34</f>
        <v>0</v>
      </c>
      <c r="N36" s="207">
        <f>N34+N32+N30+N29</f>
        <v>0</v>
      </c>
    </row>
    <row r="37" spans="1:14" s="166" customFormat="1" ht="23.25" customHeight="1">
      <c r="A37" s="160" t="s">
        <v>3</v>
      </c>
      <c r="B37" s="161">
        <f>SUM(B26+1)</f>
        <v>44819</v>
      </c>
      <c r="C37" s="198"/>
      <c r="D37" s="162"/>
      <c r="E37" s="187"/>
      <c r="F37" s="163"/>
      <c r="G37" s="228"/>
      <c r="H37" s="164"/>
      <c r="I37" s="270"/>
      <c r="J37" s="283"/>
      <c r="K37" s="278"/>
      <c r="L37" s="299"/>
      <c r="M37" s="191"/>
      <c r="N37" s="165"/>
    </row>
    <row r="38" spans="1:14" ht="20.100000000000001" customHeight="1">
      <c r="A38" s="128"/>
      <c r="B38" s="129" t="str">
        <f>REPT(JL!L12,1)</f>
        <v>Česnečka s bramborami</v>
      </c>
      <c r="C38" s="130" t="s">
        <v>50</v>
      </c>
      <c r="D38" s="130"/>
      <c r="E38" s="91"/>
      <c r="F38" s="131"/>
      <c r="G38" s="232"/>
      <c r="H38" s="234"/>
      <c r="I38" s="265"/>
      <c r="J38" s="284"/>
      <c r="K38" s="273"/>
      <c r="L38" s="295"/>
      <c r="M38" s="193"/>
      <c r="N38" s="65">
        <f t="shared" ref="N38:N45" si="3">SUM(C38:M38)</f>
        <v>0</v>
      </c>
    </row>
    <row r="39" spans="1:14" ht="20.100000000000001" customHeight="1">
      <c r="A39" s="128"/>
      <c r="B39" s="129" t="str">
        <f>REPT(JL!L15,1)</f>
        <v>Křimická zelná</v>
      </c>
      <c r="C39" s="130" t="s">
        <v>50</v>
      </c>
      <c r="D39" s="130"/>
      <c r="E39" s="92"/>
      <c r="F39" s="133"/>
      <c r="G39" s="233"/>
      <c r="H39" s="234"/>
      <c r="I39" s="265"/>
      <c r="J39" s="284"/>
      <c r="K39" s="273"/>
      <c r="L39" s="295"/>
      <c r="M39" s="193"/>
      <c r="N39" s="65">
        <f t="shared" si="3"/>
        <v>0</v>
      </c>
    </row>
    <row r="40" spans="1:14" ht="20.100000000000001" customHeight="1">
      <c r="A40" s="128"/>
      <c r="B40" s="129" t="str">
        <f>REPT(JL!L19,1)</f>
        <v>Marinovaná krkovice s kájenským pepřem, šťouchané brambory s cibulkou (krkovice, chilli, pepř, sůl, mouka, tuk)</v>
      </c>
      <c r="C40" s="130" t="s">
        <v>50</v>
      </c>
      <c r="D40" s="130"/>
      <c r="E40" s="92"/>
      <c r="F40" s="133"/>
      <c r="G40" s="226"/>
      <c r="H40" s="132"/>
      <c r="I40" s="266"/>
      <c r="J40" s="284"/>
      <c r="K40" s="274"/>
      <c r="L40" s="295"/>
      <c r="M40" s="135"/>
      <c r="N40" s="65">
        <f t="shared" si="3"/>
        <v>0</v>
      </c>
    </row>
    <row r="41" spans="1:14" ht="20.100000000000001" customHeight="1">
      <c r="A41" s="128"/>
      <c r="B41" s="129" t="str">
        <f>REPT(JL!L23,1)</f>
        <v>Hovězí guláš Flamendr s feferony a kapií, houskové knedlíky (hovězí maso, cibule, paprika, feferonky, kapie, česnek, mouka, pepř, sůl, majoránka)</v>
      </c>
      <c r="C41" s="130" t="s">
        <v>50</v>
      </c>
      <c r="D41" s="130"/>
      <c r="E41" s="92"/>
      <c r="F41" s="133"/>
      <c r="G41" s="226"/>
      <c r="H41" s="132"/>
      <c r="I41" s="266"/>
      <c r="J41" s="286"/>
      <c r="K41" s="274"/>
      <c r="L41" s="295"/>
      <c r="M41" s="135"/>
      <c r="N41" s="65">
        <f t="shared" si="3"/>
        <v>0</v>
      </c>
    </row>
    <row r="42" spans="1:14" ht="23.25" hidden="1" customHeight="1">
      <c r="A42" s="128"/>
      <c r="B42" s="129" t="e">
        <f>REPT(JL!#REF!,1)</f>
        <v>#REF!</v>
      </c>
      <c r="C42" s="130"/>
      <c r="D42" s="130"/>
      <c r="E42" s="92"/>
      <c r="F42" s="133"/>
      <c r="G42" s="226"/>
      <c r="H42" s="132"/>
      <c r="I42" s="266"/>
      <c r="J42" s="284"/>
      <c r="K42" s="274"/>
      <c r="L42" s="295"/>
      <c r="M42" s="135"/>
      <c r="N42" s="65">
        <f t="shared" si="3"/>
        <v>0</v>
      </c>
    </row>
    <row r="43" spans="1:14" ht="20.100000000000001" customHeight="1">
      <c r="A43" s="136"/>
      <c r="B43" s="129" t="str">
        <f>JL!L27</f>
        <v>Jablková žemlovka s tvarohem a rozinkami (jablka, tvaroh, vejce, cukr, sůl, máslo, veka, rozinky, mléko, skořice)</v>
      </c>
      <c r="C43" s="130" t="s">
        <v>50</v>
      </c>
      <c r="D43" s="130"/>
      <c r="E43" s="137"/>
      <c r="F43" s="138"/>
      <c r="G43" s="227"/>
      <c r="H43" s="132"/>
      <c r="I43" s="266">
        <v>0</v>
      </c>
      <c r="J43" s="284"/>
      <c r="K43" s="274"/>
      <c r="L43" s="295"/>
      <c r="M43" s="139"/>
      <c r="N43" s="65">
        <f t="shared" si="3"/>
        <v>0</v>
      </c>
    </row>
    <row r="44" spans="1:14" ht="23.25" hidden="1" customHeight="1">
      <c r="A44" s="128"/>
      <c r="B44" s="129" t="e">
        <f>REPT(JL!#REF!,1)</f>
        <v>#REF!</v>
      </c>
      <c r="C44" s="130"/>
      <c r="D44" s="130"/>
      <c r="E44" s="137"/>
      <c r="F44" s="138"/>
      <c r="G44" s="227"/>
      <c r="H44" s="132"/>
      <c r="I44" s="266"/>
      <c r="J44" s="284"/>
      <c r="K44" s="274"/>
      <c r="L44" s="295"/>
      <c r="M44" s="139"/>
      <c r="N44" s="65">
        <f t="shared" si="3"/>
        <v>0</v>
      </c>
    </row>
    <row r="45" spans="1:14" ht="20.100000000000001" customHeight="1" thickBot="1">
      <c r="A45" s="128"/>
      <c r="B45" s="134" t="str">
        <f>REPT(JL!L32,1)</f>
        <v>Pečená Tilápie na másle s bazalkou, vařené brambory, citrón (Tilápie nilská, máslo, bazalka čerstvá, sůl, kmín)</v>
      </c>
      <c r="C45" s="224" t="s">
        <v>50</v>
      </c>
      <c r="D45" s="142"/>
      <c r="E45" s="137"/>
      <c r="F45" s="138"/>
      <c r="G45" s="227"/>
      <c r="H45" s="143"/>
      <c r="I45" s="267"/>
      <c r="J45" s="285"/>
      <c r="K45" s="275"/>
      <c r="L45" s="296"/>
      <c r="M45" s="139"/>
      <c r="N45" s="144">
        <f t="shared" si="3"/>
        <v>0</v>
      </c>
    </row>
    <row r="46" spans="1:14" s="174" customFormat="1" ht="20.100000000000001" customHeight="1" thickBot="1">
      <c r="A46" s="145"/>
      <c r="B46" s="222"/>
      <c r="C46" s="197"/>
      <c r="D46" s="172"/>
      <c r="E46" s="146"/>
      <c r="F46" s="173"/>
      <c r="G46" s="230"/>
      <c r="H46" s="172"/>
      <c r="I46" s="268"/>
      <c r="J46" s="282"/>
      <c r="K46" s="276"/>
      <c r="L46" s="297"/>
      <c r="M46" s="147"/>
      <c r="N46" s="148"/>
    </row>
    <row r="47" spans="1:14" ht="20.25" customHeight="1" thickBot="1">
      <c r="A47" s="4"/>
      <c r="B47" s="150"/>
      <c r="C47" s="225">
        <f>SUM(C40:C45)</f>
        <v>0</v>
      </c>
      <c r="D47" s="182"/>
      <c r="E47" s="186">
        <f>E45+E43+E42+E41+E40+E46</f>
        <v>0</v>
      </c>
      <c r="F47" s="183"/>
      <c r="G47" s="225">
        <f>SUM(G40:G45)</f>
        <v>0</v>
      </c>
      <c r="H47" s="184"/>
      <c r="I47" s="269">
        <f>I45+I43+I42+I41+I40</f>
        <v>0</v>
      </c>
      <c r="J47" s="184"/>
      <c r="K47" s="277">
        <f>K45+K43+K42+K41+K40</f>
        <v>0</v>
      </c>
      <c r="L47" s="298"/>
      <c r="M47" s="194">
        <f>M40+M41+M42+M43+M44+M45</f>
        <v>0</v>
      </c>
      <c r="N47" s="207">
        <f>N45+N43+N41+N40</f>
        <v>0</v>
      </c>
    </row>
    <row r="48" spans="1:14" s="166" customFormat="1" ht="22.5" customHeight="1">
      <c r="A48" s="160" t="s">
        <v>4</v>
      </c>
      <c r="B48" s="161">
        <f>SUM(B37+1)</f>
        <v>44820</v>
      </c>
      <c r="C48" s="198"/>
      <c r="D48" s="162"/>
      <c r="E48" s="187"/>
      <c r="F48" s="163"/>
      <c r="G48" s="228"/>
      <c r="H48" s="164"/>
      <c r="I48" s="270"/>
      <c r="J48" s="283"/>
      <c r="K48" s="278"/>
      <c r="L48" s="299"/>
      <c r="M48" s="191"/>
      <c r="N48" s="165"/>
    </row>
    <row r="49" spans="1:15" ht="20.100000000000001" customHeight="1">
      <c r="A49" s="128"/>
      <c r="B49" s="129" t="str">
        <f>REPT(JL!O12,1)</f>
        <v>Kroupová se zeleninou</v>
      </c>
      <c r="C49" s="130" t="s">
        <v>50</v>
      </c>
      <c r="D49" s="130"/>
      <c r="E49" s="91"/>
      <c r="F49" s="131"/>
      <c r="G49" s="232"/>
      <c r="H49" s="234"/>
      <c r="I49" s="265"/>
      <c r="J49" s="284"/>
      <c r="K49" s="273"/>
      <c r="L49" s="295"/>
      <c r="M49" s="193"/>
      <c r="N49" s="65">
        <f t="shared" ref="N49:N56" si="4">SUM(C49:M49)</f>
        <v>0</v>
      </c>
    </row>
    <row r="50" spans="1:15" ht="20.100000000000001" customHeight="1">
      <c r="A50" s="128"/>
      <c r="B50" s="129" t="str">
        <f>REPT(JL!O15,1)</f>
        <v>Kapustová s paprikou a bramborem</v>
      </c>
      <c r="C50" s="130" t="s">
        <v>50</v>
      </c>
      <c r="D50" s="130"/>
      <c r="E50" s="92"/>
      <c r="F50" s="133"/>
      <c r="G50" s="233"/>
      <c r="H50" s="234"/>
      <c r="I50" s="265"/>
      <c r="J50" s="284"/>
      <c r="K50" s="273"/>
      <c r="L50" s="295"/>
      <c r="M50" s="193"/>
      <c r="N50" s="65">
        <f t="shared" si="4"/>
        <v>0</v>
      </c>
    </row>
    <row r="51" spans="1:15" ht="20.100000000000001" customHeight="1">
      <c r="A51" s="361" t="s">
        <v>210</v>
      </c>
      <c r="B51" s="362" t="str">
        <f>REPT(JL!O19,1)</f>
        <v>Smažené kuřecí stripsy, Rakouský bramborový salát (kuřecí, strouhanka, lupínky, vejce, mouka, mléko, sůl, brambory, cibule, hořčice, pórek)</v>
      </c>
      <c r="C51" s="130" t="s">
        <v>50</v>
      </c>
      <c r="D51" s="130"/>
      <c r="E51" s="92"/>
      <c r="F51" s="133"/>
      <c r="G51" s="226"/>
      <c r="H51" s="132"/>
      <c r="I51" s="266">
        <v>0</v>
      </c>
      <c r="J51" s="284" t="s">
        <v>214</v>
      </c>
      <c r="K51" s="274"/>
      <c r="L51" s="295"/>
      <c r="M51" s="135"/>
      <c r="N51" s="65">
        <f t="shared" si="4"/>
        <v>0</v>
      </c>
    </row>
    <row r="52" spans="1:15" ht="20.100000000000001" customHeight="1">
      <c r="A52" s="128"/>
      <c r="B52" s="129" t="str">
        <f>REPT(JL!O23,1)</f>
        <v>Segedínský guláš z vepřové plece, houskové knedlíky (vepřové maso, cibule, paprika, česnek, sůl, pepř, mouka, smetana, kysané zelí, kmín)</v>
      </c>
      <c r="C52" s="130" t="s">
        <v>50</v>
      </c>
      <c r="D52" s="130"/>
      <c r="E52" s="92"/>
      <c r="F52" s="133"/>
      <c r="G52" s="226"/>
      <c r="H52" s="132"/>
      <c r="I52" s="266"/>
      <c r="J52" s="286"/>
      <c r="K52" s="274"/>
      <c r="L52" s="295"/>
      <c r="M52" s="135"/>
      <c r="N52" s="65">
        <f t="shared" si="4"/>
        <v>0</v>
      </c>
    </row>
    <row r="53" spans="1:15" ht="23.25" hidden="1" customHeight="1">
      <c r="A53" s="128"/>
      <c r="B53" s="134" t="e">
        <f>REPT(JL!#REF!,1)</f>
        <v>#REF!</v>
      </c>
      <c r="C53" s="130"/>
      <c r="D53" s="130"/>
      <c r="E53" s="92"/>
      <c r="F53" s="133"/>
      <c r="G53" s="226"/>
      <c r="H53" s="132"/>
      <c r="I53" s="266"/>
      <c r="J53" s="284"/>
      <c r="K53" s="274"/>
      <c r="L53" s="295"/>
      <c r="M53" s="135"/>
      <c r="N53" s="65">
        <f t="shared" si="4"/>
        <v>0</v>
      </c>
    </row>
    <row r="54" spans="1:15" ht="20.100000000000001" customHeight="1">
      <c r="A54" s="136"/>
      <c r="B54" s="129" t="str">
        <f>JL!O27</f>
        <v>Krkonošské houbové knedlíky, dušené zelí, cibulka  (žemle, mléko, muškát, houby, žampiony, cibule, zelí, cukr, vejce)</v>
      </c>
      <c r="C54" s="130" t="s">
        <v>50</v>
      </c>
      <c r="D54" s="130"/>
      <c r="E54" s="137"/>
      <c r="F54" s="138"/>
      <c r="G54" s="227"/>
      <c r="H54" s="132"/>
      <c r="I54" s="266"/>
      <c r="J54" s="284"/>
      <c r="K54" s="274"/>
      <c r="L54" s="295"/>
      <c r="M54" s="139"/>
      <c r="N54" s="65">
        <f t="shared" si="4"/>
        <v>0</v>
      </c>
    </row>
    <row r="55" spans="1:15" ht="23.25" hidden="1" customHeight="1">
      <c r="A55" s="128"/>
      <c r="B55" s="129" t="e">
        <f>REPT(JL!#REF!,1)</f>
        <v>#REF!</v>
      </c>
      <c r="C55" s="130"/>
      <c r="D55" s="130"/>
      <c r="E55" s="137"/>
      <c r="F55" s="138"/>
      <c r="G55" s="227"/>
      <c r="H55" s="132"/>
      <c r="I55" s="266"/>
      <c r="J55" s="284"/>
      <c r="K55" s="274"/>
      <c r="L55" s="295"/>
      <c r="M55" s="139"/>
      <c r="N55" s="65">
        <f t="shared" si="4"/>
        <v>0</v>
      </c>
    </row>
    <row r="56" spans="1:15" ht="20.100000000000001" customHeight="1" thickBot="1">
      <c r="A56" s="261"/>
      <c r="B56" s="134" t="str">
        <f>REPT(JL!O32,1)</f>
        <v>Vepřový steak "BALKÁN", smažené hranolky  (vepřový steak, cibule, rajčata, balkánský sýr, bylinky)</v>
      </c>
      <c r="C56" s="224" t="s">
        <v>50</v>
      </c>
      <c r="D56" s="142"/>
      <c r="E56" s="137"/>
      <c r="F56" s="138"/>
      <c r="G56" s="227"/>
      <c r="H56" s="143"/>
      <c r="I56" s="267"/>
      <c r="J56" s="285"/>
      <c r="K56" s="275"/>
      <c r="L56" s="296"/>
      <c r="M56" s="139"/>
      <c r="N56" s="144">
        <f t="shared" si="4"/>
        <v>0</v>
      </c>
    </row>
    <row r="57" spans="1:15" s="174" customFormat="1" ht="20.100000000000001" customHeight="1" thickBot="1">
      <c r="A57" s="145"/>
      <c r="B57" s="222"/>
      <c r="C57" s="197"/>
      <c r="D57" s="172"/>
      <c r="E57" s="146"/>
      <c r="F57" s="173"/>
      <c r="G57" s="230"/>
      <c r="H57" s="172"/>
      <c r="I57" s="287"/>
      <c r="J57" s="282"/>
      <c r="K57" s="276"/>
      <c r="L57" s="297"/>
      <c r="M57" s="147"/>
      <c r="N57" s="288">
        <f>I57</f>
        <v>0</v>
      </c>
    </row>
    <row r="58" spans="1:15" ht="21" customHeight="1" thickBot="1">
      <c r="A58" s="3" t="s">
        <v>5</v>
      </c>
      <c r="B58" s="360"/>
      <c r="C58" s="225">
        <f>SUM(C51:C56)</f>
        <v>0</v>
      </c>
      <c r="D58" s="182"/>
      <c r="E58" s="186">
        <f>E56+E54+E53+E52+E51+E57</f>
        <v>0</v>
      </c>
      <c r="F58" s="183"/>
      <c r="G58" s="225">
        <f>SUM(G51:G56)</f>
        <v>0</v>
      </c>
      <c r="H58" s="184"/>
      <c r="I58" s="269">
        <f>I56+I54+I53+I52+I51+I57</f>
        <v>0</v>
      </c>
      <c r="J58" s="184"/>
      <c r="K58" s="277">
        <f>K56+K54+K53+K52+K51</f>
        <v>0</v>
      </c>
      <c r="L58" s="298"/>
      <c r="M58" s="194">
        <f>M51+M52+M53+M54+M55+M56</f>
        <v>0</v>
      </c>
      <c r="N58" s="207">
        <f>N56+N54+N52+N51+N57</f>
        <v>0</v>
      </c>
      <c r="O58" s="151"/>
    </row>
    <row r="59" spans="1:15" s="177" customFormat="1" ht="21" customHeight="1" thickBot="1">
      <c r="A59" s="175" t="s">
        <v>9</v>
      </c>
      <c r="B59" s="176"/>
      <c r="C59" s="199" t="s">
        <v>50</v>
      </c>
      <c r="D59" s="178"/>
      <c r="E59" s="188"/>
      <c r="F59" s="179"/>
      <c r="G59" s="231"/>
      <c r="H59" s="178"/>
      <c r="I59" s="271"/>
      <c r="J59" s="231"/>
      <c r="K59" s="279"/>
      <c r="L59" s="291"/>
      <c r="M59" s="180"/>
      <c r="N59" s="181"/>
    </row>
    <row r="60" spans="1:15" s="200" customFormat="1" ht="9" customHeight="1">
      <c r="A60" s="300"/>
      <c r="B60" s="201"/>
      <c r="C60" s="202">
        <f>C58+C47+C36+C25+C14</f>
        <v>0</v>
      </c>
      <c r="D60" s="202"/>
      <c r="E60" s="202">
        <f>E58+E47+E36+E25+E14</f>
        <v>0</v>
      </c>
      <c r="F60" s="202"/>
      <c r="G60" s="203">
        <f>G58+G47+G36+G25+G14</f>
        <v>0</v>
      </c>
      <c r="H60" s="203"/>
      <c r="I60" s="203">
        <f>I58+I47+I36+I25+I14</f>
        <v>0</v>
      </c>
      <c r="J60" s="204"/>
      <c r="K60" s="203">
        <f>K58+K47+K36+K25+K14</f>
        <v>0</v>
      </c>
      <c r="L60" s="292"/>
      <c r="M60" s="205">
        <f>M58+M47+M36+M25+M14</f>
        <v>0</v>
      </c>
      <c r="N60" s="206" t="s">
        <v>68</v>
      </c>
    </row>
    <row r="61" spans="1:15" s="200" customFormat="1" ht="9" customHeight="1">
      <c r="A61" s="507"/>
      <c r="B61" s="507"/>
      <c r="C61" s="202">
        <f>C58+C47+C36+C25+C14</f>
        <v>0</v>
      </c>
      <c r="D61" s="202">
        <f t="shared" ref="D61:M61" si="5">D58+D47+D36+D25+D14</f>
        <v>0</v>
      </c>
      <c r="E61" s="202">
        <f t="shared" si="5"/>
        <v>0</v>
      </c>
      <c r="F61" s="202">
        <f t="shared" si="5"/>
        <v>0</v>
      </c>
      <c r="G61" s="202">
        <f t="shared" si="5"/>
        <v>0</v>
      </c>
      <c r="H61" s="202">
        <f t="shared" si="5"/>
        <v>0</v>
      </c>
      <c r="I61" s="202">
        <f t="shared" si="5"/>
        <v>0</v>
      </c>
      <c r="J61" s="202">
        <f t="shared" si="5"/>
        <v>0</v>
      </c>
      <c r="K61" s="202">
        <f t="shared" si="5"/>
        <v>0</v>
      </c>
      <c r="L61" s="293">
        <f t="shared" si="5"/>
        <v>0</v>
      </c>
      <c r="M61" s="202">
        <f t="shared" si="5"/>
        <v>0</v>
      </c>
      <c r="N61" s="208">
        <f>N58+N47+N36+N25+N14</f>
        <v>0</v>
      </c>
    </row>
    <row r="62" spans="1:15" s="200" customFormat="1" ht="9" customHeight="1">
      <c r="A62" s="507"/>
      <c r="B62" s="507"/>
      <c r="C62" s="202">
        <f>C61/5</f>
        <v>0</v>
      </c>
      <c r="D62" s="202">
        <f t="shared" ref="D62:M62" si="6">D61/5</f>
        <v>0</v>
      </c>
      <c r="E62" s="202">
        <f t="shared" si="6"/>
        <v>0</v>
      </c>
      <c r="F62" s="202">
        <f t="shared" si="6"/>
        <v>0</v>
      </c>
      <c r="G62" s="202">
        <f t="shared" si="6"/>
        <v>0</v>
      </c>
      <c r="H62" s="202">
        <f t="shared" si="6"/>
        <v>0</v>
      </c>
      <c r="I62" s="202">
        <f t="shared" si="6"/>
        <v>0</v>
      </c>
      <c r="J62" s="202">
        <f t="shared" si="6"/>
        <v>0</v>
      </c>
      <c r="K62" s="202">
        <f t="shared" si="6"/>
        <v>0</v>
      </c>
      <c r="L62" s="293">
        <f t="shared" si="6"/>
        <v>0</v>
      </c>
      <c r="M62" s="202">
        <f t="shared" si="6"/>
        <v>0</v>
      </c>
      <c r="N62" s="202">
        <f>N61/5</f>
        <v>0</v>
      </c>
    </row>
    <row r="63" spans="1:15" ht="170.25" customHeight="1">
      <c r="A63" s="507"/>
      <c r="B63" s="507"/>
    </row>
  </sheetData>
  <mergeCells count="3">
    <mergeCell ref="A1:N1"/>
    <mergeCell ref="A2:B3"/>
    <mergeCell ref="A61:B63"/>
  </mergeCells>
  <printOptions horizontalCentered="1"/>
  <pageMargins left="0.39370078740157483" right="0.39370078740157483" top="0" bottom="0" header="0" footer="0"/>
  <pageSetup paperSize="9" scale="56" orientation="portrait" r:id="rId1"/>
  <headerFooter>
    <oddFooter>&amp;L&amp;D&amp;C&amp;P&amp;R&amp;F</oddFooter>
  </headerFooter>
  <rowBreaks count="1" manualBreakCount="1">
    <brk id="58" max="12" man="1"/>
  </rowBreaks>
  <colBreaks count="1" manualBreakCount="1">
    <brk id="4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44816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71</v>
      </c>
      <c r="E3" s="51"/>
      <c r="F3" s="51"/>
      <c r="G3" s="51"/>
      <c r="H3" s="50" t="s">
        <v>14</v>
      </c>
      <c r="I3" s="98" t="s">
        <v>72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55" t="s">
        <v>59</v>
      </c>
      <c r="B9" s="156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155" t="s">
        <v>60</v>
      </c>
      <c r="B10" s="156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155" t="s">
        <v>80</v>
      </c>
      <c r="B11" s="157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155" t="s">
        <v>81</v>
      </c>
      <c r="B12" s="158"/>
      <c r="C12" s="108" t="str">
        <f>JL!C23</f>
        <v>Kuřecí rizoto, strouhaný sýr, okurka  (rýže, mleté kuřecí maso, zelenina, sůl, pepř, sýr)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155" t="s">
        <v>75</v>
      </c>
      <c r="B13" s="158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155" t="s">
        <v>76</v>
      </c>
      <c r="B14" s="159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08"/>
      <c r="D15" s="509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10" t="s">
        <v>49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44817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 xml:space="preserve">EYELEVEL - JENEČ </v>
      </c>
      <c r="E30" s="51"/>
      <c r="F30" s="51"/>
      <c r="G30" s="51"/>
      <c r="H30" s="50" t="s">
        <v>14</v>
      </c>
      <c r="I30" s="98" t="str">
        <f>I3</f>
        <v>731 438 517, 776 107 716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55" t="s">
        <v>59</v>
      </c>
      <c r="B36" s="156"/>
      <c r="C36" s="119" t="str">
        <f>JL!F12</f>
        <v>Hovězí vývar s vaječnou sedlinou</v>
      </c>
      <c r="D36" s="10"/>
      <c r="E36" s="20" t="s">
        <v>31</v>
      </c>
      <c r="F36" s="22"/>
      <c r="G36" s="23"/>
      <c r="H36" s="24"/>
      <c r="I36" s="24"/>
      <c r="J36" s="25"/>
      <c r="K36" s="99"/>
      <c r="L36" s="105"/>
      <c r="M36" s="100"/>
    </row>
    <row r="37" spans="1:13" ht="18.95" customHeight="1">
      <c r="A37" s="155" t="s">
        <v>60</v>
      </c>
      <c r="B37" s="156"/>
      <c r="C37" s="97" t="str">
        <f>JL!F15</f>
        <v>Italská s rýží</v>
      </c>
      <c r="D37" s="10"/>
      <c r="E37" s="101" t="s">
        <v>31</v>
      </c>
      <c r="F37" s="22"/>
      <c r="G37" s="106"/>
      <c r="H37" s="24"/>
      <c r="I37" s="26"/>
      <c r="J37" s="25"/>
      <c r="K37" s="9"/>
      <c r="L37" s="105"/>
      <c r="M37" s="10"/>
    </row>
    <row r="38" spans="1:13" ht="18.95" customHeight="1">
      <c r="A38" s="155" t="s">
        <v>80</v>
      </c>
      <c r="B38" s="157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22"/>
      <c r="G38" s="27"/>
      <c r="H38" s="24"/>
      <c r="I38" s="26"/>
      <c r="J38" s="25"/>
      <c r="K38" s="99"/>
      <c r="L38" s="110"/>
      <c r="M38" s="100"/>
    </row>
    <row r="39" spans="1:13" ht="18.95" customHeight="1">
      <c r="A39" s="155" t="s">
        <v>81</v>
      </c>
      <c r="B39" s="158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22"/>
      <c r="G39" s="27"/>
      <c r="H39" s="24"/>
      <c r="I39" s="28"/>
      <c r="J39" s="25"/>
      <c r="K39" s="99"/>
      <c r="L39" s="105"/>
      <c r="M39" s="100"/>
    </row>
    <row r="40" spans="1:13" ht="18.95" customHeight="1">
      <c r="A40" s="155" t="s">
        <v>75</v>
      </c>
      <c r="B40" s="158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22"/>
      <c r="G40" s="27"/>
      <c r="H40" s="24"/>
      <c r="I40" s="28"/>
      <c r="J40" s="25"/>
      <c r="K40" s="9"/>
      <c r="L40" s="110"/>
      <c r="M40" s="10"/>
    </row>
    <row r="41" spans="1:13" ht="18.95" customHeight="1">
      <c r="A41" s="155" t="s">
        <v>76</v>
      </c>
      <c r="B41" s="159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22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08"/>
      <c r="D42" s="509"/>
      <c r="E42" s="20"/>
      <c r="F42" s="22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22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10" t="s">
        <v>49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2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44818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 xml:space="preserve">EYELEVEL - JENEČ </v>
      </c>
      <c r="E57" s="51"/>
      <c r="F57" s="51"/>
      <c r="G57" s="51"/>
      <c r="H57" s="50" t="s">
        <v>14</v>
      </c>
      <c r="I57" s="98" t="str">
        <f>I30</f>
        <v>731 438 517, 776 107 716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55" t="s">
        <v>59</v>
      </c>
      <c r="B63" s="156"/>
      <c r="C63" s="119" t="str">
        <f>JL!I12</f>
        <v>Slepičí vývar s krupkami, čočkou a rýží</v>
      </c>
      <c r="D63" s="10"/>
      <c r="E63" s="20" t="s">
        <v>31</v>
      </c>
      <c r="F63" s="22"/>
      <c r="G63" s="23"/>
      <c r="H63" s="24"/>
      <c r="I63" s="24"/>
      <c r="J63" s="25"/>
      <c r="K63" s="99"/>
      <c r="L63" s="105"/>
      <c r="M63" s="100"/>
    </row>
    <row r="64" spans="1:13" ht="18.95" customHeight="1">
      <c r="A64" s="155" t="s">
        <v>60</v>
      </c>
      <c r="B64" s="156"/>
      <c r="C64" s="97" t="str">
        <f>JL!I15</f>
        <v>Bulharská s masem</v>
      </c>
      <c r="D64" s="10"/>
      <c r="E64" s="101" t="s">
        <v>31</v>
      </c>
      <c r="F64" s="22"/>
      <c r="G64" s="106"/>
      <c r="H64" s="24"/>
      <c r="I64" s="26"/>
      <c r="J64" s="25"/>
      <c r="K64" s="9"/>
      <c r="L64" s="105"/>
      <c r="M64" s="10"/>
    </row>
    <row r="65" spans="1:13" ht="18.95" customHeight="1">
      <c r="A65" s="155" t="s">
        <v>80</v>
      </c>
      <c r="B65" s="157"/>
      <c r="C65" s="108" t="str">
        <f>JL!I19</f>
        <v>Hovězí pečeně na přírodní způsob se slaninou, houskové knedlíky (hovězí zadní maso, cibule, sůl, pepř, slanina, mouka)</v>
      </c>
      <c r="D65" s="10"/>
      <c r="E65" s="20" t="s">
        <v>31</v>
      </c>
      <c r="F65" s="22"/>
      <c r="G65" s="27"/>
      <c r="H65" s="24"/>
      <c r="I65" s="26"/>
      <c r="J65" s="25"/>
      <c r="K65" s="99"/>
      <c r="L65" s="110"/>
      <c r="M65" s="100"/>
    </row>
    <row r="66" spans="1:13" ht="18.95" customHeight="1">
      <c r="A66" s="155" t="s">
        <v>81</v>
      </c>
      <c r="B66" s="158"/>
      <c r="C66" s="108" t="str">
        <f>JL!I23</f>
        <v>Kuřecí játra po čínsku, jasmínová rýže (kuřecí játra, pórek, kapie, víno, sojová omáčka, česnek, cibule, zázvor, cukr)</v>
      </c>
      <c r="D66" s="10"/>
      <c r="E66" s="101" t="s">
        <v>31</v>
      </c>
      <c r="F66" s="22"/>
      <c r="G66" s="27"/>
      <c r="H66" s="24"/>
      <c r="I66" s="28"/>
      <c r="J66" s="25"/>
      <c r="K66" s="99"/>
      <c r="L66" s="110"/>
      <c r="M66" s="100"/>
    </row>
    <row r="67" spans="1:13" ht="18.95" customHeight="1">
      <c r="A67" s="155" t="s">
        <v>75</v>
      </c>
      <c r="B67" s="158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5"/>
      <c r="M67" s="10"/>
    </row>
    <row r="68" spans="1:13" ht="18.95" customHeight="1">
      <c r="A68" s="155" t="s">
        <v>76</v>
      </c>
      <c r="B68" s="159"/>
      <c r="C68" s="108" t="str">
        <f>JL!H32</f>
        <v>DOPLATEK         45 Kč</v>
      </c>
      <c r="D68" s="10"/>
      <c r="E68" s="20" t="s">
        <v>31</v>
      </c>
      <c r="F68" s="22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08"/>
      <c r="D69" s="509"/>
      <c r="E69" s="20"/>
      <c r="F69" s="22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22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10" t="s">
        <v>49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2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44819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 xml:space="preserve">EYELEVEL - JENEČ </v>
      </c>
      <c r="E84" s="51"/>
      <c r="F84" s="51"/>
      <c r="G84" s="51"/>
      <c r="H84" s="50" t="s">
        <v>14</v>
      </c>
      <c r="I84" s="98" t="str">
        <f>I57</f>
        <v>731 438 517, 776 107 716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55" t="s">
        <v>59</v>
      </c>
      <c r="B90" s="156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55" t="s">
        <v>60</v>
      </c>
      <c r="B91" s="156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55" t="s">
        <v>80</v>
      </c>
      <c r="B92" s="157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27"/>
      <c r="H92" s="24"/>
      <c r="I92" s="26"/>
      <c r="J92" s="25"/>
      <c r="K92" s="99"/>
      <c r="L92" s="110"/>
      <c r="M92" s="100"/>
    </row>
    <row r="93" spans="1:13" ht="18.95" customHeight="1">
      <c r="A93" s="155" t="s">
        <v>81</v>
      </c>
      <c r="B93" s="158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55" t="s">
        <v>75</v>
      </c>
      <c r="B94" s="158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55" t="s">
        <v>76</v>
      </c>
      <c r="B95" s="159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08"/>
      <c r="D96" s="509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10" t="s">
        <v>49</v>
      </c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2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44820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 xml:space="preserve">EYELEVEL - JENEČ </v>
      </c>
      <c r="E111" s="51"/>
      <c r="F111" s="51"/>
      <c r="G111" s="51"/>
      <c r="H111" s="50" t="s">
        <v>14</v>
      </c>
      <c r="I111" s="98" t="str">
        <f>I84</f>
        <v>731 438 517, 776 107 716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55" t="s">
        <v>59</v>
      </c>
      <c r="B117" s="156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55" t="s">
        <v>60</v>
      </c>
      <c r="B118" s="156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55" t="s">
        <v>80</v>
      </c>
      <c r="B119" s="157"/>
      <c r="C119" s="108" t="str">
        <f>JL!O19</f>
        <v>Smažené kuřecí stripsy, Rakouský bramborový salát (kuřecí, strouhanka, lupínky, vejce, mouka, mléko, sůl, brambory, cibule, hořčice, pórek)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55" t="s">
        <v>81</v>
      </c>
      <c r="B120" s="158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55" t="s">
        <v>75</v>
      </c>
      <c r="B121" s="158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55" t="s">
        <v>76</v>
      </c>
      <c r="B122" s="159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08"/>
      <c r="D123" s="509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10" t="s">
        <v>49</v>
      </c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2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44816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77</v>
      </c>
      <c r="E3" s="51"/>
      <c r="F3" s="51"/>
      <c r="G3" s="51"/>
      <c r="H3" s="50" t="s">
        <v>14</v>
      </c>
      <c r="I3" s="98">
        <v>602881440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03" t="s">
        <v>59</v>
      </c>
      <c r="B9" s="104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103" t="s">
        <v>60</v>
      </c>
      <c r="B10" s="104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103" t="s">
        <v>73</v>
      </c>
      <c r="B11" s="107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103" t="s">
        <v>74</v>
      </c>
      <c r="B12" s="111"/>
      <c r="C12" s="108" t="str">
        <f>JL!C23</f>
        <v>Kuřecí rizoto, strouhaný sýr, okurka  (rýže, mleté kuřecí maso, zelenina, sůl, pepř, sýr)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103" t="s">
        <v>75</v>
      </c>
      <c r="B13" s="111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103" t="s">
        <v>76</v>
      </c>
      <c r="B14" s="112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08"/>
      <c r="D15" s="509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10" t="s">
        <v>49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44817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KLOKOČKA AUTOSALON - ŘEPY</v>
      </c>
      <c r="E30" s="51"/>
      <c r="F30" s="51"/>
      <c r="G30" s="51"/>
      <c r="H30" s="50" t="s">
        <v>14</v>
      </c>
      <c r="I30" s="98">
        <f>I3</f>
        <v>602881440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 t="str">
        <f>JL!F12</f>
        <v>Hovězí vývar s vaječnou sedlinou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Italská s rýží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73</v>
      </c>
      <c r="B38" s="107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74</v>
      </c>
      <c r="B39" s="111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75</v>
      </c>
      <c r="B40" s="111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76</v>
      </c>
      <c r="B41" s="112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08"/>
      <c r="D42" s="509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10" t="s">
        <v>49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2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44818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KLOKOČKA AUTOSALON - ŘEPY</v>
      </c>
      <c r="E57" s="51"/>
      <c r="F57" s="51"/>
      <c r="G57" s="51"/>
      <c r="H57" s="50" t="s">
        <v>14</v>
      </c>
      <c r="I57" s="98">
        <f>I30</f>
        <v>602881440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Slepičí vývar s krupkami, čočkou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 t="str">
        <f>JL!I15</f>
        <v>Bulharská s masem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73</v>
      </c>
      <c r="B65" s="107"/>
      <c r="C65" s="108" t="str">
        <f>JL!I19</f>
        <v>Hovězí pečeně na přírodní způsob se slaninou, houskové knedlíky (hovězí zadní maso, cibule, sůl, pepř, slanina, mouka)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74</v>
      </c>
      <c r="B66" s="111"/>
      <c r="C66" s="108" t="str">
        <f>JL!I23</f>
        <v>Kuřecí játra po čínsku, jasmínová rýže (kuřecí játra, pórek, kapie, víno, sojová omáčka, česnek, cibule, zázvor, cukr)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75</v>
      </c>
      <c r="B67" s="111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76</v>
      </c>
      <c r="B68" s="112"/>
      <c r="C68" s="108" t="str">
        <f>JL!H32</f>
        <v>DOPLATEK         45 Kč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08"/>
      <c r="D69" s="509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10" t="s">
        <v>49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2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44819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KLOKOČKA AUTOSALON - ŘEPY</v>
      </c>
      <c r="E84" s="51"/>
      <c r="F84" s="51"/>
      <c r="G84" s="51"/>
      <c r="H84" s="50" t="s">
        <v>14</v>
      </c>
      <c r="I84" s="98">
        <f>I57</f>
        <v>602881440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73</v>
      </c>
      <c r="B92" s="107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74</v>
      </c>
      <c r="B93" s="111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75</v>
      </c>
      <c r="B94" s="111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76</v>
      </c>
      <c r="B95" s="112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08"/>
      <c r="D96" s="509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10" t="s">
        <v>49</v>
      </c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2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44820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KLOKOČKA AUTOSALON - ŘEPY</v>
      </c>
      <c r="E111" s="51"/>
      <c r="F111" s="51"/>
      <c r="G111" s="51"/>
      <c r="H111" s="50" t="s">
        <v>14</v>
      </c>
      <c r="I111" s="98">
        <f>I84</f>
        <v>602881440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73</v>
      </c>
      <c r="B119" s="107"/>
      <c r="C119" s="108" t="str">
        <f>JL!O19</f>
        <v>Smažené kuřecí stripsy, Rakouský bramborový salát (kuřecí, strouhanka, lupínky, vejce, mouka, mléko, sůl, brambory, cibule, hořčice, pórek)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74</v>
      </c>
      <c r="B120" s="111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75</v>
      </c>
      <c r="B121" s="111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76</v>
      </c>
      <c r="B122" s="112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08"/>
      <c r="D123" s="509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10" t="s">
        <v>49</v>
      </c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2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6687-F2B2-402D-BC79-3FE96E2A4229}">
  <sheetPr>
    <tabColor rgb="FFFFFF00"/>
  </sheetPr>
  <dimension ref="A1:M137"/>
  <sheetViews>
    <sheetView workbookViewId="0">
      <selection activeCell="G22" sqref="G22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44816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89</v>
      </c>
      <c r="E3" s="51"/>
      <c r="F3" s="51"/>
      <c r="G3" s="51"/>
      <c r="H3" s="50" t="s">
        <v>14</v>
      </c>
      <c r="I3" s="98">
        <v>731438009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13" t="s">
        <v>59</v>
      </c>
      <c r="B9" s="214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13" t="s">
        <v>60</v>
      </c>
      <c r="B10" s="214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13" t="s">
        <v>84</v>
      </c>
      <c r="B11" s="215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13" t="s">
        <v>86</v>
      </c>
      <c r="B12" s="216"/>
      <c r="C12" s="108" t="str">
        <f>JL!C23</f>
        <v>Kuřecí rizoto, strouhaný sýr, okurka  (rýže, mleté kuřecí maso, zelenina, sůl, pepř, sýr)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13" t="s">
        <v>85</v>
      </c>
      <c r="B13" s="216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13" t="s">
        <v>87</v>
      </c>
      <c r="B14" s="217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08"/>
      <c r="D15" s="509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10" t="s">
        <v>49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44817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VALEO - ŽEBRÁK</v>
      </c>
      <c r="E30" s="51"/>
      <c r="F30" s="51"/>
      <c r="G30" s="51"/>
      <c r="H30" s="50" t="s">
        <v>14</v>
      </c>
      <c r="I30" s="98">
        <f>I3</f>
        <v>731438009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213" t="s">
        <v>59</v>
      </c>
      <c r="B36" s="214"/>
      <c r="C36" s="119" t="str">
        <f>JL!F12</f>
        <v>Hovězí vývar s vaječnou sedlinou</v>
      </c>
      <c r="D36" s="10"/>
      <c r="E36" s="20" t="s">
        <v>31</v>
      </c>
      <c r="F36" s="22"/>
      <c r="G36" s="23"/>
      <c r="H36" s="24"/>
      <c r="I36" s="24"/>
      <c r="J36" s="25"/>
      <c r="K36" s="99"/>
      <c r="L36" s="105"/>
      <c r="M36" s="100"/>
    </row>
    <row r="37" spans="1:13" ht="18.95" customHeight="1">
      <c r="A37" s="213" t="s">
        <v>60</v>
      </c>
      <c r="B37" s="214"/>
      <c r="C37" s="97" t="str">
        <f>JL!F15</f>
        <v>Italská s rýží</v>
      </c>
      <c r="D37" s="10"/>
      <c r="E37" s="101" t="s">
        <v>31</v>
      </c>
      <c r="F37" s="22"/>
      <c r="G37" s="106"/>
      <c r="H37" s="24"/>
      <c r="I37" s="26"/>
      <c r="J37" s="25"/>
      <c r="K37" s="9"/>
      <c r="L37" s="105"/>
      <c r="M37" s="10"/>
    </row>
    <row r="38" spans="1:13" ht="18.95" customHeight="1">
      <c r="A38" s="213" t="s">
        <v>84</v>
      </c>
      <c r="B38" s="215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22"/>
      <c r="G38" s="27"/>
      <c r="H38" s="24"/>
      <c r="I38" s="26"/>
      <c r="J38" s="25"/>
      <c r="K38" s="99"/>
      <c r="L38" s="110"/>
      <c r="M38" s="100"/>
    </row>
    <row r="39" spans="1:13" ht="18.95" customHeight="1">
      <c r="A39" s="213" t="s">
        <v>86</v>
      </c>
      <c r="B39" s="216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22"/>
      <c r="G39" s="27"/>
      <c r="H39" s="24"/>
      <c r="I39" s="28"/>
      <c r="J39" s="25"/>
      <c r="K39" s="99"/>
      <c r="L39" s="105"/>
      <c r="M39" s="100"/>
    </row>
    <row r="40" spans="1:13" ht="18.95" customHeight="1">
      <c r="A40" s="213" t="s">
        <v>85</v>
      </c>
      <c r="B40" s="216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22"/>
      <c r="G40" s="27"/>
      <c r="H40" s="24"/>
      <c r="I40" s="28"/>
      <c r="J40" s="25"/>
      <c r="K40" s="9"/>
      <c r="L40" s="110"/>
      <c r="M40" s="10"/>
    </row>
    <row r="41" spans="1:13" ht="18.95" customHeight="1">
      <c r="A41" s="213" t="s">
        <v>87</v>
      </c>
      <c r="B41" s="217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22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08"/>
      <c r="D42" s="509"/>
      <c r="E42" s="20"/>
      <c r="F42" s="22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22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10" t="s">
        <v>49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2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44818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VALEO - ŽEBRÁK</v>
      </c>
      <c r="E57" s="51"/>
      <c r="F57" s="51"/>
      <c r="G57" s="51"/>
      <c r="H57" s="50" t="s">
        <v>14</v>
      </c>
      <c r="I57" s="98">
        <f>I30</f>
        <v>731438009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213" t="s">
        <v>59</v>
      </c>
      <c r="B63" s="214"/>
      <c r="C63" s="119" t="str">
        <f>JL!I12</f>
        <v>Slepičí vývar s krupkami, čočkou a rýží</v>
      </c>
      <c r="D63" s="10"/>
      <c r="E63" s="20" t="s">
        <v>31</v>
      </c>
      <c r="F63" s="22"/>
      <c r="G63" s="23"/>
      <c r="H63" s="24"/>
      <c r="I63" s="24"/>
      <c r="J63" s="25"/>
      <c r="K63" s="99"/>
      <c r="L63" s="105"/>
      <c r="M63" s="100"/>
    </row>
    <row r="64" spans="1:13" ht="18.95" customHeight="1">
      <c r="A64" s="213" t="s">
        <v>60</v>
      </c>
      <c r="B64" s="214"/>
      <c r="C64" s="97" t="str">
        <f>JL!I15</f>
        <v>Bulharská s masem</v>
      </c>
      <c r="D64" s="10"/>
      <c r="E64" s="101" t="s">
        <v>31</v>
      </c>
      <c r="F64" s="22"/>
      <c r="G64" s="106"/>
      <c r="H64" s="24"/>
      <c r="I64" s="26"/>
      <c r="J64" s="25"/>
      <c r="K64" s="9"/>
      <c r="L64" s="105"/>
      <c r="M64" s="10"/>
    </row>
    <row r="65" spans="1:13" ht="18.95" customHeight="1">
      <c r="A65" s="213" t="s">
        <v>84</v>
      </c>
      <c r="B65" s="215"/>
      <c r="C65" s="108" t="str">
        <f>JL!I19</f>
        <v>Hovězí pečeně na přírodní způsob se slaninou, houskové knedlíky (hovězí zadní maso, cibule, sůl, pepř, slanina, mouka)</v>
      </c>
      <c r="D65" s="10"/>
      <c r="E65" s="20" t="s">
        <v>31</v>
      </c>
      <c r="F65" s="22"/>
      <c r="G65" s="27"/>
      <c r="H65" s="24"/>
      <c r="I65" s="26"/>
      <c r="J65" s="25"/>
      <c r="K65" s="99"/>
      <c r="L65" s="110"/>
      <c r="M65" s="100"/>
    </row>
    <row r="66" spans="1:13" ht="18.95" customHeight="1">
      <c r="A66" s="213" t="s">
        <v>86</v>
      </c>
      <c r="B66" s="216"/>
      <c r="C66" s="108" t="str">
        <f>JL!I23</f>
        <v>Kuřecí játra po čínsku, jasmínová rýže (kuřecí játra, pórek, kapie, víno, sojová omáčka, česnek, cibule, zázvor, cukr)</v>
      </c>
      <c r="D66" s="10"/>
      <c r="E66" s="101" t="s">
        <v>31</v>
      </c>
      <c r="F66" s="22"/>
      <c r="G66" s="27"/>
      <c r="H66" s="24"/>
      <c r="I66" s="28"/>
      <c r="J66" s="25"/>
      <c r="K66" s="99"/>
      <c r="L66" s="110"/>
      <c r="M66" s="100"/>
    </row>
    <row r="67" spans="1:13" ht="18.95" customHeight="1">
      <c r="A67" s="213" t="s">
        <v>85</v>
      </c>
      <c r="B67" s="216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5"/>
      <c r="M67" s="10"/>
    </row>
    <row r="68" spans="1:13" ht="18.95" customHeight="1">
      <c r="A68" s="213" t="s">
        <v>87</v>
      </c>
      <c r="B68" s="217"/>
      <c r="C68" s="108" t="str">
        <f>JL!H32</f>
        <v>DOPLATEK         45 Kč</v>
      </c>
      <c r="D68" s="10"/>
      <c r="E68" s="20" t="s">
        <v>31</v>
      </c>
      <c r="F68" s="22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08"/>
      <c r="D69" s="509"/>
      <c r="E69" s="20"/>
      <c r="F69" s="22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22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10" t="s">
        <v>49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2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44819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VALEO - ŽEBRÁK</v>
      </c>
      <c r="E84" s="51"/>
      <c r="F84" s="51"/>
      <c r="G84" s="51"/>
      <c r="H84" s="50" t="s">
        <v>14</v>
      </c>
      <c r="I84" s="98">
        <f>I57</f>
        <v>731438009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213" t="s">
        <v>59</v>
      </c>
      <c r="B90" s="214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213" t="s">
        <v>60</v>
      </c>
      <c r="B91" s="214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213" t="s">
        <v>84</v>
      </c>
      <c r="B92" s="215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27"/>
      <c r="H92" s="24"/>
      <c r="I92" s="26"/>
      <c r="J92" s="25"/>
      <c r="K92" s="99"/>
      <c r="L92" s="110"/>
      <c r="M92" s="100"/>
    </row>
    <row r="93" spans="1:13" ht="18.95" customHeight="1">
      <c r="A93" s="213" t="s">
        <v>86</v>
      </c>
      <c r="B93" s="216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213" t="s">
        <v>85</v>
      </c>
      <c r="B94" s="216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213" t="s">
        <v>87</v>
      </c>
      <c r="B95" s="217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08"/>
      <c r="D96" s="509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10" t="s">
        <v>49</v>
      </c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2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44820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VALEO - ŽEBRÁK</v>
      </c>
      <c r="E111" s="51"/>
      <c r="F111" s="51"/>
      <c r="G111" s="51"/>
      <c r="H111" s="50" t="s">
        <v>14</v>
      </c>
      <c r="I111" s="98">
        <f>I84</f>
        <v>731438009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213" t="s">
        <v>59</v>
      </c>
      <c r="B117" s="214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213" t="s">
        <v>60</v>
      </c>
      <c r="B118" s="214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213" t="s">
        <v>84</v>
      </c>
      <c r="B119" s="215"/>
      <c r="C119" s="108" t="str">
        <f>JL!O19</f>
        <v>Smažené kuřecí stripsy, Rakouský bramborový salát (kuřecí, strouhanka, lupínky, vejce, mouka, mléko, sůl, brambory, cibule, hořčice, pórek)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213" t="s">
        <v>86</v>
      </c>
      <c r="B120" s="216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213" t="s">
        <v>85</v>
      </c>
      <c r="B121" s="216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213" t="s">
        <v>87</v>
      </c>
      <c r="B122" s="217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08"/>
      <c r="D123" s="509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10" t="s">
        <v>49</v>
      </c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2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44816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88</v>
      </c>
      <c r="E3" s="51"/>
      <c r="F3" s="51"/>
      <c r="G3" s="51"/>
      <c r="H3" s="50" t="s">
        <v>14</v>
      </c>
      <c r="I3" s="98">
        <v>731438138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13" t="s">
        <v>59</v>
      </c>
      <c r="B9" s="214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13" t="s">
        <v>60</v>
      </c>
      <c r="B10" s="214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13" t="s">
        <v>84</v>
      </c>
      <c r="B11" s="215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13" t="s">
        <v>86</v>
      </c>
      <c r="B12" s="216"/>
      <c r="C12" s="108" t="str">
        <f>JL!C23</f>
        <v>Kuřecí rizoto, strouhaný sýr, okurka  (rýže, mleté kuřecí maso, zelenina, sůl, pepř, sýr)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13" t="s">
        <v>85</v>
      </c>
      <c r="B13" s="216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13" t="s">
        <v>87</v>
      </c>
      <c r="B14" s="217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08"/>
      <c r="D15" s="509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218"/>
      <c r="B17" s="219"/>
      <c r="C17" s="220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218"/>
      <c r="B18" s="99"/>
      <c r="C18" s="220"/>
      <c r="D18" s="221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218"/>
      <c r="B19" s="219"/>
      <c r="C19" s="220"/>
      <c r="D19" s="221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10" t="s">
        <v>49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44817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SLEVÁRNA SAINT GOBAIN - BEROUN</v>
      </c>
      <c r="E30" s="51"/>
      <c r="F30" s="51"/>
      <c r="G30" s="51"/>
      <c r="H30" s="50" t="s">
        <v>14</v>
      </c>
      <c r="I30" s="98">
        <f>I3</f>
        <v>731438138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213" t="s">
        <v>59</v>
      </c>
      <c r="B36" s="214"/>
      <c r="C36" s="119" t="str">
        <f>JL!F12</f>
        <v>Hovězí vývar s vaječnou sedlinou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213" t="s">
        <v>60</v>
      </c>
      <c r="B37" s="214"/>
      <c r="C37" s="97" t="str">
        <f>JL!F15</f>
        <v>Italská s rýží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213" t="s">
        <v>84</v>
      </c>
      <c r="B38" s="215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213" t="s">
        <v>86</v>
      </c>
      <c r="B39" s="216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213" t="s">
        <v>85</v>
      </c>
      <c r="B40" s="216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213" t="s">
        <v>87</v>
      </c>
      <c r="B41" s="217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08"/>
      <c r="D42" s="509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10" t="s">
        <v>49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2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44818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SLEVÁRNA SAINT GOBAIN - BEROUN</v>
      </c>
      <c r="E57" s="51"/>
      <c r="F57" s="51"/>
      <c r="G57" s="51"/>
      <c r="H57" s="50" t="s">
        <v>14</v>
      </c>
      <c r="I57" s="98">
        <f>I30</f>
        <v>731438138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213" t="s">
        <v>59</v>
      </c>
      <c r="B63" s="214"/>
      <c r="C63" s="119" t="str">
        <f>JL!I12</f>
        <v>Slepičí vývar s krupkami, čočkou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213" t="s">
        <v>60</v>
      </c>
      <c r="B64" s="214"/>
      <c r="C64" s="97" t="str">
        <f>JL!I15</f>
        <v>Bulharská s masem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213" t="s">
        <v>84</v>
      </c>
      <c r="B65" s="215"/>
      <c r="C65" s="108" t="str">
        <f>JL!I19</f>
        <v>Hovězí pečeně na přírodní způsob se slaninou, houskové knedlíky (hovězí zadní maso, cibule, sůl, pepř, slanina, mouka)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213" t="s">
        <v>86</v>
      </c>
      <c r="B66" s="216"/>
      <c r="C66" s="108" t="str">
        <f>JL!I23</f>
        <v>Kuřecí játra po čínsku, jasmínová rýže (kuřecí játra, pórek, kapie, víno, sojová omáčka, česnek, cibule, zázvor, cukr)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213" t="s">
        <v>85</v>
      </c>
      <c r="B67" s="216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213" t="s">
        <v>87</v>
      </c>
      <c r="B68" s="217"/>
      <c r="C68" s="108" t="str">
        <f>JL!H32</f>
        <v>DOPLATEK         45 Kč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08"/>
      <c r="D69" s="509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10" t="s">
        <v>49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2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44819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SLEVÁRNA SAINT GOBAIN - BEROUN</v>
      </c>
      <c r="E84" s="51"/>
      <c r="F84" s="51"/>
      <c r="G84" s="51"/>
      <c r="H84" s="50" t="s">
        <v>14</v>
      </c>
      <c r="I84" s="98">
        <f>I57</f>
        <v>731438138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213" t="s">
        <v>59</v>
      </c>
      <c r="B90" s="214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213" t="s">
        <v>60</v>
      </c>
      <c r="B91" s="214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213" t="s">
        <v>84</v>
      </c>
      <c r="B92" s="215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213" t="s">
        <v>86</v>
      </c>
      <c r="B93" s="216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213" t="s">
        <v>85</v>
      </c>
      <c r="B94" s="216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213" t="s">
        <v>87</v>
      </c>
      <c r="B95" s="217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08"/>
      <c r="D96" s="509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10" t="s">
        <v>49</v>
      </c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2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44820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SLEVÁRNA SAINT GOBAIN - BEROUN</v>
      </c>
      <c r="E111" s="51"/>
      <c r="F111" s="51"/>
      <c r="G111" s="51"/>
      <c r="H111" s="50" t="s">
        <v>14</v>
      </c>
      <c r="I111" s="98">
        <f>I84</f>
        <v>731438138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213" t="s">
        <v>59</v>
      </c>
      <c r="B117" s="214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213" t="s">
        <v>60</v>
      </c>
      <c r="B118" s="214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213" t="s">
        <v>84</v>
      </c>
      <c r="B119" s="215"/>
      <c r="C119" s="108" t="str">
        <f>JL!O19</f>
        <v>Smažené kuřecí stripsy, Rakouský bramborový salát (kuřecí, strouhanka, lupínky, vejce, mouka, mléko, sůl, brambory, cibule, hořčice, pórek)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213" t="s">
        <v>86</v>
      </c>
      <c r="B120" s="216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213" t="s">
        <v>85</v>
      </c>
      <c r="B121" s="216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213" t="s">
        <v>87</v>
      </c>
      <c r="B122" s="217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08"/>
      <c r="D123" s="509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10" t="s">
        <v>49</v>
      </c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2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13</vt:i4>
      </vt:variant>
    </vt:vector>
  </HeadingPairs>
  <TitlesOfParts>
    <vt:vector size="25" baseType="lpstr">
      <vt:lpstr>JL</vt:lpstr>
      <vt:lpstr>JL ŠKOLKA</vt:lpstr>
      <vt:lpstr>ŠKOLKA PLÁNY PROPOČTY</vt:lpstr>
      <vt:lpstr>Ceny vyvozy</vt:lpstr>
      <vt:lpstr>objednávka CELK </vt:lpstr>
      <vt:lpstr>EYELEVEL JENEČ</vt:lpstr>
      <vt:lpstr>KLOKOČKA ŘEPY</vt:lpstr>
      <vt:lpstr>VALEO</vt:lpstr>
      <vt:lpstr>GOBAIN</vt:lpstr>
      <vt:lpstr>MŠ</vt:lpstr>
      <vt:lpstr>ZŠ</vt:lpstr>
      <vt:lpstr>PEČOVATELÁK</vt:lpstr>
      <vt:lpstr>Excel_BuiltIn_Print_Area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MŠ!Oblast_tisku</vt:lpstr>
      <vt:lpstr>'objednávka CELK '!Oblast_tisku</vt:lpstr>
      <vt:lpstr>PEČOVATELÁK!Oblast_tisku</vt:lpstr>
      <vt:lpstr>'ŠKOLKA PLÁNY PROPOČTY'!Oblast_tisku</vt:lpstr>
      <vt:lpstr>VALEO!Oblast_tisku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2022-08-10T09:29:44Z</cp:lastPrinted>
  <dcterms:created xsi:type="dcterms:W3CDTF">2007-05-11T12:07:22Z</dcterms:created>
  <dcterms:modified xsi:type="dcterms:W3CDTF">2022-08-10T10:02:13Z</dcterms:modified>
</cp:coreProperties>
</file>