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ncelar\OneDrive - Soukromá mateřská škola a základní škola Petrklíč\Zdeňka\STRAVOVÁNÍ\školní rok 2024-2025\Jídelní lístky\Delirest MŠ\"/>
    </mc:Choice>
  </mc:AlternateContent>
  <bookViews>
    <workbookView xWindow="0" yWindow="0" windowWidth="28800" windowHeight="12300" tabRatio="920" firstSheet="1" activeTab="1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7" l="1"/>
  <c r="C42" i="47"/>
  <c r="C69" i="47"/>
  <c r="C96" i="47"/>
  <c r="C123" i="47"/>
  <c r="I47" i="40"/>
  <c r="I36" i="40"/>
  <c r="I25" i="40"/>
  <c r="I14" i="40"/>
  <c r="E38" i="48" l="1"/>
  <c r="D38" i="48"/>
  <c r="E31" i="48"/>
  <c r="D31" i="48"/>
  <c r="E24" i="48"/>
  <c r="D24" i="48"/>
  <c r="E17" i="48"/>
  <c r="D17" i="48"/>
  <c r="E10" i="48"/>
  <c r="D10" i="48"/>
  <c r="I58" i="40" l="1"/>
  <c r="B5" i="45" l="1"/>
  <c r="D5" i="45" s="1"/>
  <c r="F5" i="45" s="1"/>
  <c r="H5" i="45" s="1"/>
  <c r="J5" i="45" s="1"/>
  <c r="J4" i="45"/>
  <c r="H4" i="45"/>
  <c r="F4" i="45"/>
  <c r="D4" i="45"/>
  <c r="B4" i="45"/>
  <c r="B56" i="40" l="1"/>
  <c r="B54" i="40"/>
  <c r="B52" i="40"/>
  <c r="B51" i="40"/>
  <c r="B50" i="40"/>
  <c r="B49" i="40"/>
  <c r="C23" i="40"/>
  <c r="C56" i="40"/>
  <c r="B18" i="40"/>
  <c r="B5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7" i="40"/>
  <c r="B16" i="40"/>
  <c r="B12" i="40"/>
  <c r="B10" i="40"/>
  <c r="B8" i="40"/>
  <c r="B7" i="40"/>
  <c r="B6" i="40"/>
  <c r="O45" i="11" l="1"/>
  <c r="L45" i="11"/>
  <c r="I45" i="11"/>
  <c r="F45" i="11"/>
  <c r="C45" i="11"/>
  <c r="O39" i="11"/>
  <c r="L39" i="11"/>
  <c r="I39" i="11"/>
  <c r="F39" i="11"/>
  <c r="C39" i="11"/>
  <c r="E10" i="11" l="1"/>
  <c r="H10" i="11" s="1"/>
  <c r="K10" i="11" s="1"/>
  <c r="N10" i="11" s="1"/>
  <c r="C34" i="40"/>
  <c r="C16" i="40" l="1"/>
  <c r="C17" i="40"/>
  <c r="C18" i="40"/>
  <c r="P18" i="40"/>
  <c r="C19" i="40"/>
  <c r="P19" i="40"/>
  <c r="C20" i="40"/>
  <c r="P20" i="40"/>
  <c r="C21" i="40"/>
  <c r="P21" i="40"/>
  <c r="C22" i="40"/>
  <c r="P22" i="40"/>
  <c r="P23" i="40"/>
  <c r="C27" i="40"/>
  <c r="C28" i="40"/>
  <c r="C29" i="40"/>
  <c r="P29" i="40"/>
  <c r="C30" i="40"/>
  <c r="P30" i="40"/>
  <c r="C31" i="40"/>
  <c r="P31" i="40"/>
  <c r="C32" i="40"/>
  <c r="P32" i="40"/>
  <c r="C33" i="40"/>
  <c r="P33" i="40"/>
  <c r="P34" i="40"/>
  <c r="C38" i="40"/>
  <c r="C39" i="40"/>
  <c r="C40" i="40"/>
  <c r="P40" i="40"/>
  <c r="C41" i="40"/>
  <c r="P41" i="40"/>
  <c r="C42" i="40"/>
  <c r="P42" i="40"/>
  <c r="C43" i="40"/>
  <c r="P43" i="40"/>
  <c r="C44" i="40"/>
  <c r="P44" i="40"/>
  <c r="C45" i="40"/>
  <c r="P45" i="40"/>
  <c r="B5" i="48" l="1"/>
  <c r="K47" i="40" l="1"/>
  <c r="K39" i="40" s="1"/>
  <c r="P39" i="40" l="1"/>
  <c r="E16" i="48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8" i="48"/>
  <c r="D7" i="48"/>
  <c r="D6" i="48"/>
  <c r="E26" i="48"/>
  <c r="E19" i="48"/>
  <c r="E33" i="48"/>
  <c r="E12" i="48"/>
  <c r="E5" i="48"/>
  <c r="D33" i="48"/>
  <c r="D26" i="48"/>
  <c r="D19" i="48"/>
  <c r="D12" i="48"/>
  <c r="D5" i="48"/>
  <c r="L14" i="40"/>
  <c r="O58" i="40"/>
  <c r="M58" i="40"/>
  <c r="K58" i="40"/>
  <c r="K49" i="40" s="1"/>
  <c r="G58" i="40"/>
  <c r="G50" i="40" s="1"/>
  <c r="P56" i="40"/>
  <c r="P55" i="40"/>
  <c r="P54" i="40"/>
  <c r="P53" i="40"/>
  <c r="P52" i="40"/>
  <c r="P51" i="40"/>
  <c r="O47" i="40"/>
  <c r="M47" i="40"/>
  <c r="G47" i="40"/>
  <c r="G38" i="40" s="1"/>
  <c r="O36" i="40"/>
  <c r="M36" i="40"/>
  <c r="K36" i="40"/>
  <c r="K27" i="40" s="1"/>
  <c r="G36" i="40"/>
  <c r="G28" i="40" s="1"/>
  <c r="O25" i="40"/>
  <c r="M25" i="40"/>
  <c r="K25" i="40"/>
  <c r="K17" i="40" s="1"/>
  <c r="G25" i="40"/>
  <c r="G16" i="40" s="1"/>
  <c r="O14" i="40"/>
  <c r="N14" i="40"/>
  <c r="M14" i="40"/>
  <c r="K14" i="40"/>
  <c r="K5" i="40" s="1"/>
  <c r="G14" i="40"/>
  <c r="G6" i="40" s="1"/>
  <c r="P12" i="40"/>
  <c r="P11" i="40"/>
  <c r="P10" i="40"/>
  <c r="P9" i="40"/>
  <c r="P8" i="40"/>
  <c r="P7" i="40"/>
  <c r="P50" i="40" l="1"/>
  <c r="P38" i="40"/>
  <c r="P28" i="40"/>
  <c r="P16" i="40"/>
  <c r="P49" i="40"/>
  <c r="P27" i="40"/>
  <c r="P17" i="40"/>
  <c r="P36" i="40"/>
  <c r="P5" i="40"/>
  <c r="P6" i="40"/>
  <c r="P14" i="40"/>
  <c r="P58" i="40"/>
  <c r="P47" i="40"/>
  <c r="P25" i="40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E62" i="40"/>
  <c r="N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5" i="40" l="1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<sst xmlns="http://schemas.openxmlformats.org/spreadsheetml/2006/main" count="2301" uniqueCount="252">
  <si>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</si>
  <si>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</si>
  <si>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</si>
  <si>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</si>
  <si>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</si>
  <si>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</si>
  <si>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</si>
  <si>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</si>
  <si>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</si>
  <si>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</si>
  <si>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</si>
  <si>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</si>
  <si>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</si>
  <si>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</si>
  <si>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</si>
  <si>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</si>
  <si>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</si>
  <si>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</si>
  <si>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</si>
  <si>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</si>
  <si>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</si>
  <si>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</si>
  <si>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</si>
  <si>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</si>
  <si>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</si>
  <si>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</si>
  <si>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</si>
  <si>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</si>
  <si>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</si>
  <si>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</si>
  <si>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</si>
  <si>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</si>
  <si>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</si>
  <si>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</si>
  <si>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</si>
  <si>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</si>
  <si>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</si>
  <si>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</si>
  <si>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</si>
  <si>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</si>
  <si>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</si>
  <si>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</si>
  <si>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</si>
  <si>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</si>
  <si>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</si>
  <si>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</si>
  <si>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</si>
  <si>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</si>
  <si>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</si>
  <si>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</si>
  <si>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</si>
  <si>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</si>
  <si>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</si>
  <si>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</si>
  <si>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</si>
  <si>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</si>
  <si>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</si>
  <si>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</si>
  <si>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</si>
  <si>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</si>
  <si>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</si>
  <si>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</si>
  <si>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</si>
  <si>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</si>
  <si>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</si>
  <si>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</si>
  <si>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</si>
  <si>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</si>
  <si>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</si>
  <si>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</si>
  <si>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</si>
  <si>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</si>
  <si>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</si>
  <si>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</si>
  <si>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</si>
  <si>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</si>
  <si>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</si>
  <si>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</si>
  <si>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</si>
  <si>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</si>
  <si>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</si>
  <si>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</si>
  <si>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</si>
  <si>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</si>
  <si>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</si>
  <si>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</si>
  <si>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</si>
  <si>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</si>
  <si>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</si>
  <si>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</si>
  <si>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</si>
  <si>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</si>
  <si>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</si>
  <si>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</si>
  <si>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</si>
  <si>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</si>
  <si>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</si>
  <si>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</si>
  <si>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</si>
  <si>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</si>
  <si>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</si>
  <si>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</si>
  <si>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</si>
  <si>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</si>
  <si>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</si>
  <si>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</si>
  <si>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</si>
  <si>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</si>
  <si>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</si>
  <si>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</si>
  <si>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</si>
  <si>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</si>
  <si>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</si>
  <si>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</si>
  <si>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</si>
  <si>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</si>
  <si>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</si>
  <si>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</si>
  <si>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</si>
  <si>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</si>
  <si>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</si>
  <si>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</si>
  <si>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</si>
  <si>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</si>
  <si>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</si>
  <si>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</si>
  <si>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</si>
  <si>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</si>
  <si>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</si>
  <si>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</si>
  <si>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</si>
  <si>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</si>
  <si>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1a,3,9</t>
  </si>
  <si>
    <t>2.</t>
  </si>
  <si>
    <t>Hlavní jídla</t>
  </si>
  <si>
    <t>3.</t>
  </si>
  <si>
    <t>1a,9,10,12,6</t>
  </si>
  <si>
    <t>STUDENÁ JÍDLA AEROSOL</t>
  </si>
  <si>
    <t xml:space="preserve"> 7, 12</t>
  </si>
  <si>
    <t xml:space="preserve"> 3, 4, 7</t>
  </si>
  <si>
    <t>1a, 3, 7, 10, 12</t>
  </si>
  <si>
    <t>7,3,9</t>
  </si>
  <si>
    <t>2 VAR.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</si>
  <si>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</si>
  <si>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</si>
  <si>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</si>
  <si>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</si>
  <si>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</si>
  <si>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3,7,1a,1b</t>
  </si>
  <si>
    <t>7,1a,10</t>
  </si>
  <si>
    <t>Sýrová pomazánka s kapií, toastový chléb, zelenina</t>
  </si>
  <si>
    <t>Sladký loupák, jogurt s lesním ovocem</t>
  </si>
  <si>
    <t>Toastový chléb s jemnou vajíčkovou pomazánkou s pažitkou</t>
  </si>
  <si>
    <t>Chléb, máslo, strouhaný sýr, ředkvičky</t>
  </si>
  <si>
    <t>1a,1b,7</t>
  </si>
  <si>
    <t>Kuřecí vývar s těstovinovou rýží</t>
  </si>
  <si>
    <t>Hovězí se strouháním</t>
  </si>
  <si>
    <t>Hovězí vývar s mrkví, pórkem a vlasovými nudlemi</t>
  </si>
  <si>
    <t>1a,9,3</t>
  </si>
  <si>
    <t>Alergeny</t>
  </si>
  <si>
    <t>Cena jídla:</t>
  </si>
  <si>
    <t>Čočková</t>
  </si>
  <si>
    <t>Drůbeží krém se zeleninou</t>
  </si>
  <si>
    <t>Ragú polévka s bramborem</t>
  </si>
  <si>
    <t>1a,9, 7</t>
  </si>
  <si>
    <t>1a,7,9,10,12</t>
  </si>
  <si>
    <t>Pečené kuřecí stehno alá Kachna, dušené červené zelí, bramborové knedlíky</t>
  </si>
  <si>
    <t>Hamburská vepřová kýta, houskové knedlíky (vepřové maso, cibule, salám, slanina, okurka, zelenina, smetana, cukr, sůl, mléko, mouka)</t>
  </si>
  <si>
    <t>1a,3,7,12</t>
  </si>
  <si>
    <t>1A,3,6,7,9,10</t>
  </si>
  <si>
    <t>1a,10</t>
  </si>
  <si>
    <t>1a,3,6,10</t>
  </si>
  <si>
    <t>Lasagne se špenátem a rajčaty (špenát, vejce, sýr, smetana, bylinky, sůl, česnek, pepř, rajčata loupaná i čerstvá, mouka)</t>
  </si>
  <si>
    <t>Smažené Bavorské vdolečky, mléko  (mouka, droždí, mléko, cukr, tvaroh, smetana, povidla)</t>
  </si>
  <si>
    <t>9,10,6</t>
  </si>
  <si>
    <t>345g  Zeleninový talíř s variací sýrů</t>
  </si>
  <si>
    <t>335g  Zeleninový talíř s anglickou slaninou a balkánským sýrem</t>
  </si>
  <si>
    <t>Frankfurtská s párkem a bramborami</t>
  </si>
  <si>
    <t>1a,6,7,9</t>
  </si>
  <si>
    <t>Zeleninový vývar s kuskusem</t>
  </si>
  <si>
    <t>1a,9,7</t>
  </si>
  <si>
    <t>15595, 9996</t>
  </si>
  <si>
    <t>1a,7,10</t>
  </si>
  <si>
    <t>9993, 9872</t>
  </si>
  <si>
    <t>37782, 35011</t>
  </si>
  <si>
    <t>9901, 10011</t>
  </si>
  <si>
    <t>11597, 9992</t>
  </si>
  <si>
    <t>Kuřecí nudličky "Chow mein" s čínskými nudlemi</t>
  </si>
  <si>
    <t>1a,3,9,10,12,2</t>
  </si>
  <si>
    <t>39190, 12127, 9867</t>
  </si>
  <si>
    <t>1a,7,3</t>
  </si>
  <si>
    <t>GS5 kody:</t>
  </si>
  <si>
    <t>Vydání:</t>
  </si>
  <si>
    <t>07</t>
  </si>
  <si>
    <t>Platnost od:  01.03.2024</t>
  </si>
  <si>
    <t>PŘÍRUČKA HACCP</t>
  </si>
  <si>
    <t>Příloa č:  P 06</t>
  </si>
  <si>
    <t>druh/typ výrobku</t>
  </si>
  <si>
    <t>Hovězí s kapáním a zeleninou</t>
  </si>
  <si>
    <t>1a,3,7,9</t>
  </si>
  <si>
    <t>1a,7,9</t>
  </si>
  <si>
    <t>Hrachová kaše s cibulkou, uzená vepřová plec, kyselá okurka</t>
  </si>
  <si>
    <t>340g  Zeleninový talíř s tuňákem a vařeným vejcem</t>
  </si>
  <si>
    <t>340g  Zeleninový talíř alá Caprese s cherry rajčátky a mozzarellou</t>
  </si>
  <si>
    <t>330g  Zeleninový talíř Caesar s pečeným kuřecím masem</t>
  </si>
  <si>
    <t>AEROSOL POZNÁMKY</t>
  </si>
  <si>
    <t>HL5</t>
  </si>
  <si>
    <t>MINUTKOVÉ J.</t>
  </si>
  <si>
    <t>12114, 10003</t>
  </si>
  <si>
    <t>Hovězí kostky dušené na kmíně, vařené těstoviny (hovězí, cibule, sůl, pepř, kmín, mouka, voda, tuk)</t>
  </si>
  <si>
    <t>42749, 15370</t>
  </si>
  <si>
    <t>1a,3,9,7</t>
  </si>
  <si>
    <t>1a,3,7,10</t>
  </si>
  <si>
    <t>Pečený kuřecí stehenní steak, opékané brambory, French dressing</t>
  </si>
  <si>
    <t>9896, 10010, 32583</t>
  </si>
  <si>
    <t>Čevabčiči s cibulí a oblohou, vařené brambory (mleté maso, vejce, mouka, strouhanka, česnek, paprika, cibule, sůl)</t>
  </si>
  <si>
    <t>Květákovo-brokolicové placičky se sýrem, vařené brambory, jogurtový dip</t>
  </si>
  <si>
    <t>Rizoto ze sójového masa, strouhaný sýr, okurka (sójové maso, cibule, olej, sůl, pepř, sójová omáčka, zelenina, petrželka, sýr)</t>
  </si>
  <si>
    <t>36919, 32986, 9867</t>
  </si>
  <si>
    <t>Krém z pečené mrkve</t>
  </si>
  <si>
    <t>Vepřový kotlet se šunkou, slaninou a smetanou, šťouchané brambory se smaženou cibulí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</si>
  <si>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28. týden 2025</t>
    </r>
  </si>
  <si>
    <t>MINUTKY SE NEPŘIPRAVUJÍ</t>
  </si>
  <si>
    <t>47133, 47625</t>
  </si>
  <si>
    <t>47137, 47636</t>
  </si>
  <si>
    <t>47133, 47651</t>
  </si>
  <si>
    <t>47143, 47635</t>
  </si>
  <si>
    <t>Pečený plněný paprikový lusk v rajské omáčce, houskové knedlíky</t>
  </si>
  <si>
    <t>41084, 9992</t>
  </si>
  <si>
    <t>Smažený sýr Gouda, vařené brambory s máslem, tatarská omáčka</t>
  </si>
  <si>
    <t>1a,3,6,7,10</t>
  </si>
  <si>
    <t>10386, 10011, 10017</t>
  </si>
  <si>
    <t>Hovězí pečeně po znojemsku s okurkami a slaninou, dušená rýže (hovězí zadní, cibule, tuk, sůl, kmín, pepř, slanina, okurky, mouka)</t>
  </si>
  <si>
    <t>KUŘECÍ PRSA</t>
  </si>
  <si>
    <t>MŠ.: PRSA !!!</t>
  </si>
  <si>
    <t>BRAMBORY</t>
  </si>
  <si>
    <t>MŠ.: BRAMBORY</t>
  </si>
  <si>
    <t>JOGUTARKA</t>
  </si>
  <si>
    <t>MŠ: JOGURT.DIP</t>
  </si>
  <si>
    <t>JÍDELNÍ LÍSTEK - "TÁBOR" 2025</t>
  </si>
  <si>
    <t>Pečená kuřecí prsa se šunkou, slaninou a smetanou, šťouchané brambory</t>
  </si>
  <si>
    <t>Pečené vepřové maso, dušené červené zelí, bramborové knedlíky</t>
  </si>
  <si>
    <t>Smažený sýr, vařené brambory s máslem, jogutarka (jogurtová "tatarka")</t>
  </si>
  <si>
    <t>Biftečky z mletého masa, bramborová kaše, rajčátko</t>
  </si>
  <si>
    <t>1a,3,6,7</t>
  </si>
  <si>
    <t>KAŠE + RAJČE</t>
  </si>
  <si>
    <t>BALÍČEK NA VÝLET</t>
  </si>
  <si>
    <t>BALÍČEK - SVAČINA</t>
  </si>
  <si>
    <t>SMAŽENÝ KUŘECÍ ŘÍZEK, CHLÉB, OKURKA SALÁTOVÁ</t>
  </si>
  <si>
    <t>1A,3,7,6</t>
  </si>
  <si>
    <t>DLE ORIGINÁLNÍHO OBALU</t>
  </si>
  <si>
    <t>OPLATKA, PITÍČKO 250ml, OVOCE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</si>
</sst>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8"/>
      <color theme="3" tint="0.39997558519241921"/>
      <name val="Times New Roman CE"/>
      <family val="1"/>
      <charset val="238"/>
    </font>
    <font>
      <b/>
      <i/>
      <sz val="9"/>
      <color rgb="FFFF0000"/>
      <name val="Times New Roman CE"/>
      <family val="1"/>
      <charset val="238"/>
    </font>
    <font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5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10"/>
      <color rgb="FF7030A0"/>
      <name val="Arial Narrow"/>
      <family val="2"/>
      <charset val="238"/>
    </font>
    <font>
      <b/>
      <sz val="11"/>
      <color rgb="FFFF0000"/>
      <name val="Arial Narrow"/>
      <family val="2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9"/>
      <name val="Times New Roman CE"/>
      <family val="1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10"/>
      <color theme="1"/>
      <name val="Arial CE"/>
      <charset val="238"/>
    </font>
    <font>
      <b/>
      <i/>
      <u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i/>
      <u/>
      <sz val="8"/>
      <name val="Arial Narrow"/>
      <family val="2"/>
    </font>
    <font>
      <sz val="11"/>
      <color rgb="FF00000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631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0" xfId="0" applyFont="1"/>
    <xf numFmtId="49" fontId="11" fillId="0" borderId="0" xfId="0" applyNumberFormat="1" applyFont="1"/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2" fillId="9" borderId="35" xfId="0" applyFont="1" applyFill="1" applyBorder="1" applyAlignment="1">
      <alignment horizontal="center" vertical="center" wrapText="1"/>
    </xf>
    <xf numFmtId="0" fontId="52" fillId="10" borderId="35" xfId="0" applyFont="1" applyFill="1" applyBorder="1" applyAlignment="1">
      <alignment horizontal="center" vertical="center" wrapText="1"/>
    </xf>
    <xf numFmtId="0" fontId="52" fillId="11" borderId="35" xfId="0" applyFont="1" applyFill="1" applyBorder="1" applyAlignment="1">
      <alignment horizontal="center" vertical="center" wrapText="1"/>
    </xf>
    <xf numFmtId="0" fontId="52" fillId="7" borderId="3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9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166" fontId="58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8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7" fillId="0" borderId="24" xfId="65" applyFont="1" applyBorder="1" applyAlignment="1">
      <alignment horizontal="center" vertical="center"/>
    </xf>
    <xf numFmtId="0" fontId="47" fillId="0" borderId="23" xfId="65" applyFont="1" applyBorder="1" applyAlignment="1">
      <alignment horizontal="center" vertical="center"/>
    </xf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6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5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7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47" fillId="0" borderId="56" xfId="65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49" fontId="61" fillId="8" borderId="52" xfId="0" applyNumberFormat="1" applyFont="1" applyFill="1" applyBorder="1" applyAlignment="1">
      <alignment horizontal="center"/>
    </xf>
    <xf numFmtId="0" fontId="47" fillId="8" borderId="52" xfId="65" applyFont="1" applyFill="1" applyBorder="1" applyAlignment="1">
      <alignment horizontal="center" vertical="center"/>
    </xf>
    <xf numFmtId="0" fontId="47" fillId="8" borderId="52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0" fontId="47" fillId="5" borderId="17" xfId="0" applyFont="1" applyFill="1" applyBorder="1" applyAlignment="1">
      <alignment horizontal="center" vertical="center"/>
    </xf>
    <xf numFmtId="0" fontId="63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0" fillId="5" borderId="0" xfId="63" applyFont="1" applyFill="1"/>
    <xf numFmtId="0" fontId="64" fillId="8" borderId="52" xfId="0" applyFont="1" applyFill="1" applyBorder="1" applyAlignment="1">
      <alignment horizontal="center" vertical="center"/>
    </xf>
    <xf numFmtId="0" fontId="65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4" fillId="16" borderId="19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49" fillId="0" borderId="31" xfId="0" applyFont="1" applyBorder="1" applyAlignment="1">
      <alignment horizontal="center" vertical="center"/>
    </xf>
    <xf numFmtId="0" fontId="47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47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2" xfId="0" applyFont="1" applyFill="1" applyBorder="1" applyAlignment="1">
      <alignment horizontal="center" vertical="center"/>
    </xf>
    <xf numFmtId="0" fontId="47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30" xfId="6" applyNumberFormat="1" applyFont="1" applyFill="1" applyBorder="1"/>
    <xf numFmtId="0" fontId="41" fillId="2" borderId="30" xfId="6" applyFont="1" applyFill="1" applyBorder="1"/>
    <xf numFmtId="0" fontId="44" fillId="2" borderId="30" xfId="6" applyFont="1" applyFill="1" applyBorder="1"/>
    <xf numFmtId="0" fontId="44" fillId="5" borderId="53" xfId="6" applyFont="1" applyFill="1" applyBorder="1" applyAlignment="1">
      <alignment horizontal="left"/>
    </xf>
    <xf numFmtId="0" fontId="41" fillId="5" borderId="12" xfId="6" applyFont="1" applyFill="1" applyBorder="1"/>
    <xf numFmtId="0" fontId="44" fillId="5" borderId="0" xfId="6" applyFont="1" applyFill="1"/>
    <xf numFmtId="0" fontId="44" fillId="5" borderId="12" xfId="6" applyFont="1" applyFill="1" applyBorder="1"/>
    <xf numFmtId="0" fontId="41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14" fontId="9" fillId="17" borderId="53" xfId="0" applyNumberFormat="1" applyFont="1" applyFill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62" fillId="5" borderId="5" xfId="0" applyFont="1" applyFill="1" applyBorder="1"/>
    <xf numFmtId="0" fontId="60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3" fillId="0" borderId="0" xfId="0" applyFont="1"/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70" xfId="1782" applyFont="1" applyBorder="1" applyAlignment="1">
      <alignment horizontal="left" vertical="center" wrapText="1"/>
    </xf>
    <xf numFmtId="0" fontId="79" fillId="0" borderId="71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70" xfId="1782" applyNumberFormat="1" applyFont="1" applyBorder="1" applyAlignment="1">
      <alignment horizontal="center" vertical="center" wrapText="1"/>
    </xf>
    <xf numFmtId="0" fontId="86" fillId="0" borderId="71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3" xfId="6" applyFont="1" applyBorder="1"/>
    <xf numFmtId="0" fontId="102" fillId="2" borderId="53" xfId="6" applyFont="1" applyFill="1" applyBorder="1"/>
    <xf numFmtId="0" fontId="64" fillId="8" borderId="78" xfId="63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4" fillId="8" borderId="81" xfId="63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3" fillId="22" borderId="17" xfId="0" applyFont="1" applyFill="1" applyBorder="1" applyAlignment="1">
      <alignment horizontal="left" vertical="center"/>
    </xf>
    <xf numFmtId="0" fontId="65" fillId="8" borderId="52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3" fillId="5" borderId="17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4" fillId="5" borderId="59" xfId="6" applyFont="1" applyFill="1" applyBorder="1" applyAlignment="1">
      <alignment horizontal="left"/>
    </xf>
    <xf numFmtId="0" fontId="41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4" fillId="5" borderId="60" xfId="6" applyFont="1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5" xfId="3555" applyFill="1" applyBorder="1"/>
    <xf numFmtId="0" fontId="1" fillId="0" borderId="85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9" xfId="3555" applyFont="1" applyFill="1" applyBorder="1" applyAlignment="1">
      <alignment horizontal="center" vertical="center"/>
    </xf>
    <xf numFmtId="0" fontId="114" fillId="5" borderId="85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6" fillId="0" borderId="23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2" fillId="5" borderId="5" xfId="0" applyFont="1" applyFill="1" applyBorder="1" applyAlignment="1">
      <alignment horizontal="center"/>
    </xf>
    <xf numFmtId="0" fontId="124" fillId="8" borderId="83" xfId="0" applyFont="1" applyFill="1" applyBorder="1" applyAlignment="1">
      <alignment horizontal="center" vertical="center"/>
    </xf>
    <xf numFmtId="0" fontId="122" fillId="5" borderId="5" xfId="0" applyFont="1" applyFill="1" applyBorder="1" applyAlignment="1">
      <alignment horizontal="center" vertical="center"/>
    </xf>
    <xf numFmtId="0" fontId="126" fillId="4" borderId="1" xfId="0" applyFont="1" applyFill="1" applyBorder="1" applyAlignment="1">
      <alignment horizontal="center" vertical="center"/>
    </xf>
    <xf numFmtId="0" fontId="45" fillId="16" borderId="19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91" xfId="0" applyFont="1" applyBorder="1" applyAlignment="1">
      <alignment horizontal="center" vertical="center"/>
    </xf>
    <xf numFmtId="0" fontId="16" fillId="0" borderId="97" xfId="0" applyFont="1" applyBorder="1"/>
    <xf numFmtId="0" fontId="127" fillId="0" borderId="0" xfId="1782" applyFont="1"/>
    <xf numFmtId="0" fontId="72" fillId="4" borderId="98" xfId="63" applyFont="1" applyFill="1" applyBorder="1" applyAlignment="1">
      <alignment horizontal="center" vertical="center"/>
    </xf>
    <xf numFmtId="0" fontId="72" fillId="4" borderId="99" xfId="63" applyFont="1" applyFill="1" applyBorder="1" applyAlignment="1">
      <alignment horizontal="center" vertical="center"/>
    </xf>
    <xf numFmtId="0" fontId="106" fillId="4" borderId="23" xfId="0" applyFont="1" applyFill="1" applyBorder="1" applyAlignment="1">
      <alignment horizontal="center" vertical="center"/>
    </xf>
    <xf numFmtId="0" fontId="62" fillId="4" borderId="98" xfId="63" applyFont="1" applyFill="1" applyBorder="1" applyAlignment="1">
      <alignment horizontal="center" vertical="center"/>
    </xf>
    <xf numFmtId="0" fontId="62" fillId="4" borderId="99" xfId="63" applyFont="1" applyFill="1" applyBorder="1" applyAlignment="1">
      <alignment horizontal="center" vertical="center"/>
    </xf>
    <xf numFmtId="0" fontId="106" fillId="0" borderId="94" xfId="0" applyFont="1" applyBorder="1" applyAlignment="1">
      <alignment horizontal="center" vertical="center"/>
    </xf>
    <xf numFmtId="0" fontId="63" fillId="0" borderId="94" xfId="0" applyFont="1" applyBorder="1" applyAlignment="1">
      <alignment horizontal="center" vertical="center"/>
    </xf>
    <xf numFmtId="0" fontId="62" fillId="4" borderId="89" xfId="63" applyFont="1" applyFill="1" applyBorder="1" applyAlignment="1">
      <alignment horizontal="center" vertical="center"/>
    </xf>
    <xf numFmtId="0" fontId="62" fillId="4" borderId="90" xfId="63" applyFont="1" applyFill="1" applyBorder="1" applyAlignment="1">
      <alignment horizontal="center" vertical="center"/>
    </xf>
    <xf numFmtId="0" fontId="63" fillId="22" borderId="100" xfId="0" applyFont="1" applyFill="1" applyBorder="1" applyAlignment="1">
      <alignment horizontal="left" vertical="center"/>
    </xf>
    <xf numFmtId="0" fontId="125" fillId="0" borderId="91" xfId="0" applyFont="1" applyBorder="1" applyAlignment="1">
      <alignment horizontal="center" vertical="center"/>
    </xf>
    <xf numFmtId="0" fontId="62" fillId="5" borderId="98" xfId="63" applyFont="1" applyFill="1" applyBorder="1" applyAlignment="1">
      <alignment horizontal="center" vertical="center"/>
    </xf>
    <xf numFmtId="0" fontId="62" fillId="5" borderId="99" xfId="63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5" xfId="3555" applyFont="1" applyFill="1" applyBorder="1" applyAlignment="1" applyProtection="1">
      <alignment horizontal="center" shrinkToFit="1"/>
      <protection locked="0"/>
    </xf>
    <xf numFmtId="0" fontId="114" fillId="5" borderId="85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14" fillId="5" borderId="85" xfId="3555" applyNumberFormat="1" applyFont="1" applyFill="1" applyBorder="1" applyAlignment="1" applyProtection="1">
      <alignment horizontal="center" shrinkToFit="1"/>
      <protection locked="0"/>
    </xf>
    <xf numFmtId="0" fontId="126" fillId="21" borderId="17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129" fillId="12" borderId="5" xfId="0" applyFont="1" applyFill="1" applyBorder="1" applyAlignment="1">
      <alignment horizontal="left" vertical="center"/>
    </xf>
    <xf numFmtId="0" fontId="129" fillId="12" borderId="96" xfId="0" applyFont="1" applyFill="1" applyBorder="1" applyAlignment="1">
      <alignment horizontal="left" vertical="center"/>
    </xf>
    <xf numFmtId="0" fontId="130" fillId="12" borderId="5" xfId="0" applyFont="1" applyFill="1" applyBorder="1" applyAlignment="1">
      <alignment horizontal="left" vertical="center"/>
    </xf>
    <xf numFmtId="0" fontId="10" fillId="5" borderId="113" xfId="0" applyFont="1" applyFill="1" applyBorder="1" applyAlignment="1">
      <alignment horizontal="center"/>
    </xf>
    <xf numFmtId="0" fontId="105" fillId="4" borderId="113" xfId="0" applyFont="1" applyFill="1" applyBorder="1" applyAlignment="1">
      <alignment horizontal="center"/>
    </xf>
    <xf numFmtId="0" fontId="123" fillId="4" borderId="113" xfId="0" applyFont="1" applyFill="1" applyBorder="1" applyAlignment="1">
      <alignment horizontal="center"/>
    </xf>
    <xf numFmtId="49" fontId="105" fillId="4" borderId="113" xfId="0" applyNumberFormat="1" applyFont="1" applyFill="1" applyBorder="1" applyAlignment="1">
      <alignment horizontal="center"/>
    </xf>
    <xf numFmtId="0" fontId="132" fillId="0" borderId="1" xfId="0" applyFont="1" applyBorder="1" applyAlignment="1">
      <alignment horizontal="center" vertical="center"/>
    </xf>
    <xf numFmtId="0" fontId="135" fillId="5" borderId="17" xfId="0" applyFont="1" applyFill="1" applyBorder="1" applyAlignment="1">
      <alignment horizontal="center"/>
    </xf>
    <xf numFmtId="0" fontId="131" fillId="8" borderId="52" xfId="0" applyFont="1" applyFill="1" applyBorder="1" applyAlignment="1">
      <alignment horizontal="center" vertical="center"/>
    </xf>
    <xf numFmtId="0" fontId="131" fillId="5" borderId="17" xfId="0" applyFont="1" applyFill="1" applyBorder="1" applyAlignment="1">
      <alignment horizontal="center" vertic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62" fillId="4" borderId="96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96" xfId="0" applyFont="1" applyBorder="1" applyAlignment="1">
      <alignment horizontal="center" vertical="center"/>
    </xf>
    <xf numFmtId="0" fontId="137" fillId="0" borderId="0" xfId="0" applyFont="1"/>
    <xf numFmtId="0" fontId="137" fillId="5" borderId="5" xfId="0" applyFont="1" applyFill="1" applyBorder="1"/>
    <xf numFmtId="1" fontId="139" fillId="0" borderId="5" xfId="0" applyNumberFormat="1" applyFont="1" applyBorder="1" applyAlignment="1">
      <alignment horizontal="center"/>
    </xf>
    <xf numFmtId="1" fontId="139" fillId="0" borderId="96" xfId="0" applyNumberFormat="1" applyFont="1" applyBorder="1" applyAlignment="1">
      <alignment horizontal="center"/>
    </xf>
    <xf numFmtId="1" fontId="139" fillId="8" borderId="52" xfId="0" applyNumberFormat="1" applyFont="1" applyFill="1" applyBorder="1" applyAlignment="1">
      <alignment horizontal="center"/>
    </xf>
    <xf numFmtId="1" fontId="140" fillId="0" borderId="1" xfId="0" applyNumberFormat="1" applyFont="1" applyBorder="1" applyAlignment="1">
      <alignment horizontal="center"/>
    </xf>
    <xf numFmtId="2" fontId="139" fillId="5" borderId="5" xfId="0" applyNumberFormat="1" applyFont="1" applyFill="1" applyBorder="1" applyAlignment="1">
      <alignment horizontal="center"/>
    </xf>
    <xf numFmtId="1" fontId="139" fillId="0" borderId="96" xfId="0" applyNumberFormat="1" applyFont="1" applyBorder="1" applyAlignment="1">
      <alignment horizontal="center" vertical="center"/>
    </xf>
    <xf numFmtId="2" fontId="141" fillId="16" borderId="19" xfId="0" applyNumberFormat="1" applyFont="1" applyFill="1" applyBorder="1" applyAlignment="1">
      <alignment horizontal="center"/>
    </xf>
    <xf numFmtId="0" fontId="142" fillId="5" borderId="0" xfId="0" applyFont="1" applyFill="1" applyAlignment="1">
      <alignment horizontal="center" vertical="center"/>
    </xf>
    <xf numFmtId="1" fontId="143" fillId="0" borderId="0" xfId="0" applyNumberFormat="1" applyFont="1" applyAlignment="1">
      <alignment horizontal="center"/>
    </xf>
    <xf numFmtId="0" fontId="143" fillId="0" borderId="0" xfId="0" applyFont="1"/>
    <xf numFmtId="49" fontId="71" fillId="0" borderId="112" xfId="0" applyNumberFormat="1" applyFont="1" applyBorder="1" applyAlignment="1" applyProtection="1">
      <alignment horizontal="center"/>
      <protection locked="0"/>
    </xf>
    <xf numFmtId="0" fontId="70" fillId="0" borderId="115" xfId="0" applyFont="1" applyBorder="1" applyAlignment="1" applyProtection="1">
      <alignment horizontal="center"/>
      <protection locked="0"/>
    </xf>
    <xf numFmtId="0" fontId="147" fillId="0" borderId="115" xfId="3556" applyFont="1" applyBorder="1" applyAlignment="1" applyProtection="1">
      <alignment horizontal="center"/>
      <protection locked="0"/>
    </xf>
    <xf numFmtId="0" fontId="147" fillId="4" borderId="115" xfId="3556" applyFont="1" applyFill="1" applyBorder="1" applyAlignment="1" applyProtection="1">
      <alignment horizontal="center"/>
      <protection locked="0"/>
    </xf>
    <xf numFmtId="0" fontId="150" fillId="0" borderId="112" xfId="0" applyFont="1" applyBorder="1" applyAlignment="1" applyProtection="1">
      <alignment horizontal="left" vertical="center"/>
      <protection locked="0"/>
    </xf>
    <xf numFmtId="0" fontId="147" fillId="0" borderId="0" xfId="3556" applyFont="1" applyAlignment="1" applyProtection="1">
      <alignment horizontal="center"/>
      <protection locked="0"/>
    </xf>
    <xf numFmtId="0" fontId="147" fillId="4" borderId="115" xfId="0" applyFont="1" applyFill="1" applyBorder="1" applyAlignment="1" applyProtection="1">
      <alignment horizontal="center"/>
      <protection locked="0"/>
    </xf>
    <xf numFmtId="0" fontId="147" fillId="4" borderId="0" xfId="3556" applyFont="1" applyFill="1" applyAlignment="1" applyProtection="1">
      <alignment horizontal="center"/>
      <protection locked="0"/>
    </xf>
    <xf numFmtId="49" fontId="71" fillId="0" borderId="123" xfId="0" applyNumberFormat="1" applyFont="1" applyBorder="1" applyAlignment="1" applyProtection="1">
      <alignment horizontal="center"/>
      <protection locked="0"/>
    </xf>
    <xf numFmtId="14" fontId="153" fillId="5" borderId="54" xfId="0" applyNumberFormat="1" applyFont="1" applyFill="1" applyBorder="1" applyAlignment="1">
      <alignment horizontal="left"/>
    </xf>
    <xf numFmtId="0" fontId="153" fillId="0" borderId="55" xfId="7" applyFont="1" applyBorder="1" applyAlignment="1">
      <alignment horizontal="left"/>
    </xf>
    <xf numFmtId="0" fontId="153" fillId="4" borderId="55" xfId="7" applyFont="1" applyFill="1" applyBorder="1" applyAlignment="1">
      <alignment horizontal="left"/>
    </xf>
    <xf numFmtId="0" fontId="153" fillId="4" borderId="57" xfId="0" applyFont="1" applyFill="1" applyBorder="1" applyAlignment="1">
      <alignment horizontal="left"/>
    </xf>
    <xf numFmtId="0" fontId="154" fillId="5" borderId="52" xfId="0" applyFont="1" applyFill="1" applyBorder="1" applyAlignment="1">
      <alignment horizontal="left"/>
    </xf>
    <xf numFmtId="0" fontId="155" fillId="0" borderId="18" xfId="0" applyFont="1" applyBorder="1" applyAlignment="1">
      <alignment horizontal="left"/>
    </xf>
    <xf numFmtId="0" fontId="156" fillId="4" borderId="55" xfId="7" applyFont="1" applyFill="1" applyBorder="1" applyAlignment="1">
      <alignment horizontal="left"/>
    </xf>
    <xf numFmtId="0" fontId="153" fillId="0" borderId="18" xfId="0" applyFont="1" applyBorder="1" applyAlignment="1">
      <alignment horizontal="left"/>
    </xf>
    <xf numFmtId="0" fontId="156" fillId="4" borderId="55" xfId="7" applyFont="1" applyFill="1" applyBorder="1" applyAlignment="1">
      <alignment horizontal="left" vertical="center"/>
    </xf>
    <xf numFmtId="0" fontId="156" fillId="0" borderId="55" xfId="7" applyFont="1" applyBorder="1" applyAlignment="1">
      <alignment horizontal="left"/>
    </xf>
    <xf numFmtId="0" fontId="157" fillId="4" borderId="16" xfId="0" applyFont="1" applyFill="1" applyBorder="1" applyAlignment="1">
      <alignment horizontal="left"/>
    </xf>
    <xf numFmtId="0" fontId="158" fillId="16" borderId="9" xfId="0" applyFont="1" applyFill="1" applyBorder="1" applyAlignment="1">
      <alignment horizontal="left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left"/>
    </xf>
    <xf numFmtId="0" fontId="41" fillId="0" borderId="0" xfId="0" applyFont="1"/>
    <xf numFmtId="0" fontId="46" fillId="0" borderId="0" xfId="0" applyFont="1"/>
    <xf numFmtId="0" fontId="144" fillId="4" borderId="105" xfId="0" applyFont="1" applyFill="1" applyBorder="1" applyAlignment="1">
      <alignment horizontal="center" vertical="center"/>
    </xf>
    <xf numFmtId="0" fontId="144" fillId="0" borderId="105" xfId="0" applyFont="1" applyBorder="1" applyAlignment="1">
      <alignment horizontal="center" vertical="center"/>
    </xf>
    <xf numFmtId="0" fontId="144" fillId="0" borderId="113" xfId="0" applyFont="1" applyBorder="1" applyAlignment="1">
      <alignment horizontal="center" vertical="center"/>
    </xf>
    <xf numFmtId="0" fontId="123" fillId="5" borderId="125" xfId="0" applyFont="1" applyFill="1" applyBorder="1" applyAlignment="1">
      <alignment horizontal="center" vertical="center"/>
    </xf>
    <xf numFmtId="0" fontId="161" fillId="8" borderId="52" xfId="0" applyFont="1" applyFill="1" applyBorder="1" applyAlignment="1">
      <alignment horizontal="center" vertical="center"/>
    </xf>
    <xf numFmtId="0" fontId="161" fillId="0" borderId="87" xfId="0" applyFont="1" applyBorder="1" applyAlignment="1">
      <alignment horizontal="center" vertical="center"/>
    </xf>
    <xf numFmtId="0" fontId="161" fillId="5" borderId="125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left"/>
    </xf>
    <xf numFmtId="0" fontId="33" fillId="16" borderId="9" xfId="0" applyFont="1" applyFill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6" xfId="0" applyFont="1" applyBorder="1" applyAlignment="1">
      <alignment horizontal="center"/>
    </xf>
    <xf numFmtId="0" fontId="123" fillId="0" borderId="0" xfId="0" applyFont="1" applyAlignment="1">
      <alignment horizontal="center" vertical="center" wrapText="1"/>
    </xf>
    <xf numFmtId="0" fontId="33" fillId="0" borderId="0" xfId="0" applyFont="1"/>
    <xf numFmtId="0" fontId="161" fillId="0" borderId="0" xfId="0" applyFont="1" applyAlignment="1">
      <alignment horizontal="center" vertical="center"/>
    </xf>
    <xf numFmtId="0" fontId="63" fillId="6" borderId="24" xfId="0" applyFont="1" applyFill="1" applyBorder="1" applyAlignment="1">
      <alignment horizontal="center" vertical="center"/>
    </xf>
    <xf numFmtId="0" fontId="63" fillId="6" borderId="23" xfId="0" applyFont="1" applyFill="1" applyBorder="1" applyAlignment="1">
      <alignment horizontal="center" vertical="center"/>
    </xf>
    <xf numFmtId="0" fontId="106" fillId="6" borderId="23" xfId="0" applyFont="1" applyFill="1" applyBorder="1" applyAlignment="1">
      <alignment horizontal="center" vertical="center"/>
    </xf>
    <xf numFmtId="0" fontId="106" fillId="6" borderId="94" xfId="0" applyFont="1" applyFill="1" applyBorder="1" applyAlignment="1">
      <alignment horizontal="center" vertical="center"/>
    </xf>
    <xf numFmtId="0" fontId="63" fillId="6" borderId="94" xfId="0" applyFont="1" applyFill="1" applyBorder="1" applyAlignment="1">
      <alignment horizontal="center" vertical="center"/>
    </xf>
    <xf numFmtId="0" fontId="162" fillId="12" borderId="5" xfId="0" applyFont="1" applyFill="1" applyBorder="1" applyAlignment="1">
      <alignment horizontal="left" vertical="center"/>
    </xf>
    <xf numFmtId="0" fontId="163" fillId="2" borderId="33" xfId="6" applyFont="1" applyFill="1" applyBorder="1"/>
    <xf numFmtId="49" fontId="163" fillId="2" borderId="0" xfId="6" applyNumberFormat="1" applyFont="1" applyFill="1"/>
    <xf numFmtId="0" fontId="163" fillId="2" borderId="115" xfId="6" applyFont="1" applyFill="1" applyBorder="1"/>
    <xf numFmtId="0" fontId="163" fillId="2" borderId="0" xfId="6" applyFont="1" applyFill="1"/>
    <xf numFmtId="0" fontId="165" fillId="2" borderId="33" xfId="6" applyFont="1" applyFill="1" applyBorder="1"/>
    <xf numFmtId="0" fontId="163" fillId="2" borderId="126" xfId="6" applyFont="1" applyFill="1" applyBorder="1" applyAlignment="1">
      <alignment horizontal="left"/>
    </xf>
    <xf numFmtId="0" fontId="163" fillId="2" borderId="128" xfId="6" applyFont="1" applyFill="1" applyBorder="1"/>
    <xf numFmtId="0" fontId="163" fillId="2" borderId="127" xfId="6" applyFont="1" applyFill="1" applyBorder="1" applyAlignment="1">
      <alignment horizontal="center"/>
    </xf>
    <xf numFmtId="0" fontId="163" fillId="2" borderId="84" xfId="6" applyFont="1" applyFill="1" applyBorder="1"/>
    <xf numFmtId="0" fontId="163" fillId="2" borderId="127" xfId="6" applyFont="1" applyFill="1" applyBorder="1"/>
    <xf numFmtId="0" fontId="163" fillId="2" borderId="85" xfId="6" applyFont="1" applyFill="1" applyBorder="1"/>
    <xf numFmtId="0" fontId="163" fillId="2" borderId="98" xfId="6" applyFont="1" applyFill="1" applyBorder="1"/>
    <xf numFmtId="0" fontId="163" fillId="2" borderId="99" xfId="6" applyFont="1" applyFill="1" applyBorder="1"/>
    <xf numFmtId="0" fontId="163" fillId="2" borderId="33" xfId="6" applyFont="1" applyFill="1" applyBorder="1" applyAlignment="1">
      <alignment horizontal="center"/>
    </xf>
    <xf numFmtId="0" fontId="163" fillId="2" borderId="0" xfId="6" applyFont="1" applyFill="1" applyAlignment="1">
      <alignment horizontal="center"/>
    </xf>
    <xf numFmtId="0" fontId="163" fillId="2" borderId="13" xfId="6" applyFont="1" applyFill="1" applyBorder="1"/>
    <xf numFmtId="0" fontId="163" fillId="2" borderId="126" xfId="6" applyFont="1" applyFill="1" applyBorder="1" applyAlignment="1">
      <alignment horizontal="center"/>
    </xf>
    <xf numFmtId="0" fontId="163" fillId="2" borderId="28" xfId="6" applyFont="1" applyFill="1" applyBorder="1" applyAlignment="1">
      <alignment horizontal="center"/>
    </xf>
    <xf numFmtId="0" fontId="163" fillId="2" borderId="85" xfId="6" applyFont="1" applyFill="1" applyBorder="1" applyAlignment="1">
      <alignment horizontal="left"/>
    </xf>
    <xf numFmtId="0" fontId="163" fillId="2" borderId="84" xfId="6" applyFont="1" applyFill="1" applyBorder="1" applyAlignment="1">
      <alignment horizontal="center"/>
    </xf>
    <xf numFmtId="0" fontId="163" fillId="2" borderId="124" xfId="6" applyFont="1" applyFill="1" applyBorder="1" applyAlignment="1">
      <alignment horizontal="center"/>
    </xf>
    <xf numFmtId="0" fontId="163" fillId="2" borderId="30" xfId="6" applyFont="1" applyFill="1" applyBorder="1"/>
    <xf numFmtId="0" fontId="163" fillId="2" borderId="124" xfId="6" applyFont="1" applyFill="1" applyBorder="1"/>
    <xf numFmtId="0" fontId="163" fillId="2" borderId="112" xfId="6" applyFont="1" applyFill="1" applyBorder="1"/>
    <xf numFmtId="0" fontId="163" fillId="2" borderId="129" xfId="6" applyFont="1" applyFill="1" applyBorder="1"/>
    <xf numFmtId="0" fontId="163" fillId="2" borderId="30" xfId="6" applyFont="1" applyFill="1" applyBorder="1" applyAlignment="1">
      <alignment horizontal="center"/>
    </xf>
    <xf numFmtId="0" fontId="163" fillId="2" borderId="129" xfId="6" applyFont="1" applyFill="1" applyBorder="1" applyAlignment="1">
      <alignment horizontal="center"/>
    </xf>
    <xf numFmtId="0" fontId="163" fillId="2" borderId="28" xfId="6" applyFont="1" applyFill="1" applyBorder="1"/>
    <xf numFmtId="0" fontId="3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52" fillId="0" borderId="89" xfId="3556" applyFont="1" applyBorder="1" applyAlignment="1" applyProtection="1">
      <alignment horizontal="center" vertical="center"/>
      <protection locked="0"/>
    </xf>
    <xf numFmtId="0" fontId="152" fillId="4" borderId="89" xfId="3556" applyFont="1" applyFill="1" applyBorder="1" applyAlignment="1" applyProtection="1">
      <alignment horizontal="center" vertical="center"/>
      <protection locked="0"/>
    </xf>
    <xf numFmtId="0" fontId="152" fillId="4" borderId="33" xfId="3556" applyFont="1" applyFill="1" applyBorder="1" applyAlignment="1" applyProtection="1">
      <alignment horizontal="center" vertical="center"/>
      <protection locked="0"/>
    </xf>
    <xf numFmtId="0" fontId="11" fillId="0" borderId="11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08" fillId="0" borderId="121" xfId="0" applyFont="1" applyBorder="1" applyAlignment="1" applyProtection="1">
      <alignment horizontal="center" vertical="center"/>
      <protection locked="0"/>
    </xf>
    <xf numFmtId="0" fontId="108" fillId="0" borderId="16" xfId="0" applyFont="1" applyBorder="1" applyAlignment="1" applyProtection="1">
      <alignment horizontal="center" vertical="center"/>
      <protection locked="0"/>
    </xf>
    <xf numFmtId="0" fontId="152" fillId="4" borderId="89" xfId="0" applyFont="1" applyFill="1" applyBorder="1" applyAlignment="1" applyProtection="1">
      <alignment horizontal="center" vertical="center"/>
      <protection locked="0"/>
    </xf>
    <xf numFmtId="0" fontId="152" fillId="4" borderId="33" xfId="0" applyFont="1" applyFill="1" applyBorder="1" applyAlignment="1" applyProtection="1">
      <alignment horizontal="center" vertical="center"/>
      <protection locked="0"/>
    </xf>
    <xf numFmtId="0" fontId="41" fillId="4" borderId="89" xfId="3556" applyFont="1" applyFill="1" applyBorder="1" applyAlignment="1" applyProtection="1">
      <alignment horizontal="center" vertical="center"/>
      <protection locked="0"/>
    </xf>
    <xf numFmtId="0" fontId="152" fillId="0" borderId="104" xfId="3556" applyFont="1" applyBorder="1" applyAlignment="1" applyProtection="1">
      <alignment horizontal="center" vertical="center"/>
      <protection locked="0"/>
    </xf>
    <xf numFmtId="0" fontId="152" fillId="4" borderId="104" xfId="3556" applyFont="1" applyFill="1" applyBorder="1" applyAlignment="1" applyProtection="1">
      <alignment horizontal="center" vertical="center"/>
      <protection locked="0"/>
    </xf>
    <xf numFmtId="0" fontId="152" fillId="4" borderId="0" xfId="3556" applyFont="1" applyFill="1" applyAlignment="1" applyProtection="1">
      <alignment horizontal="center" vertical="center"/>
      <protection locked="0"/>
    </xf>
    <xf numFmtId="0" fontId="73" fillId="0" borderId="0" xfId="0" applyFont="1" applyAlignment="1">
      <alignment horizontal="center" vertical="center"/>
    </xf>
    <xf numFmtId="0" fontId="138" fillId="0" borderId="3" xfId="0" applyFont="1" applyBorder="1" applyAlignment="1">
      <alignment vertical="center"/>
    </xf>
    <xf numFmtId="167" fontId="116" fillId="25" borderId="0" xfId="3555" applyNumberFormat="1" applyFont="1" applyFill="1" applyAlignment="1">
      <alignment horizontal="center" vertical="center" textRotation="90"/>
    </xf>
    <xf numFmtId="0" fontId="44" fillId="5" borderId="98" xfId="6" applyFont="1" applyFill="1" applyBorder="1" applyAlignment="1">
      <alignment horizontal="left"/>
    </xf>
    <xf numFmtId="0" fontId="41" fillId="5" borderId="99" xfId="6" applyFont="1" applyFill="1" applyBorder="1"/>
    <xf numFmtId="0" fontId="7" fillId="2" borderId="92" xfId="6" applyFill="1" applyBorder="1" applyAlignment="1">
      <alignment horizontal="center"/>
    </xf>
    <xf numFmtId="0" fontId="7" fillId="2" borderId="85" xfId="6" applyFill="1" applyBorder="1" applyAlignment="1">
      <alignment horizontal="center"/>
    </xf>
    <xf numFmtId="2" fontId="20" fillId="2" borderId="92" xfId="6" applyNumberFormat="1" applyFont="1" applyFill="1" applyBorder="1" applyAlignment="1">
      <alignment horizontal="right"/>
    </xf>
    <xf numFmtId="2" fontId="7" fillId="2" borderId="85" xfId="6" applyNumberFormat="1" applyFill="1" applyBorder="1" applyAlignment="1">
      <alignment horizontal="right"/>
    </xf>
    <xf numFmtId="165" fontId="7" fillId="2" borderId="85" xfId="6" applyNumberFormat="1" applyFill="1" applyBorder="1" applyAlignment="1">
      <alignment horizontal="right"/>
    </xf>
    <xf numFmtId="2" fontId="7" fillId="2" borderId="85" xfId="6" applyNumberFormat="1" applyFill="1" applyBorder="1"/>
    <xf numFmtId="0" fontId="7" fillId="2" borderId="92" xfId="6" applyFill="1" applyBorder="1"/>
    <xf numFmtId="0" fontId="7" fillId="0" borderId="85" xfId="6" applyBorder="1"/>
    <xf numFmtId="0" fontId="7" fillId="2" borderId="99" xfId="6" applyFill="1" applyBorder="1"/>
    <xf numFmtId="0" fontId="152" fillId="0" borderId="126" xfId="3556" applyFont="1" applyBorder="1" applyAlignment="1" applyProtection="1">
      <alignment horizontal="center" vertical="center"/>
      <protection locked="0"/>
    </xf>
    <xf numFmtId="0" fontId="152" fillId="4" borderId="126" xfId="3556" applyFont="1" applyFill="1" applyBorder="1" applyAlignment="1" applyProtection="1">
      <alignment horizontal="center" vertical="center"/>
      <protection locked="0"/>
    </xf>
    <xf numFmtId="0" fontId="133" fillId="24" borderId="2" xfId="0" applyFont="1" applyFill="1" applyBorder="1" applyAlignment="1">
      <alignment horizontal="center" vertical="center"/>
    </xf>
    <xf numFmtId="0" fontId="134" fillId="4" borderId="2" xfId="0" applyFont="1" applyFill="1" applyBorder="1" applyAlignment="1">
      <alignment horizontal="center" vertical="center"/>
    </xf>
    <xf numFmtId="0" fontId="121" fillId="21" borderId="2" xfId="0" applyFont="1" applyFill="1" applyBorder="1" applyAlignment="1">
      <alignment horizontal="center" vertical="center"/>
    </xf>
    <xf numFmtId="0" fontId="133" fillId="12" borderId="2" xfId="0" applyFont="1" applyFill="1" applyBorder="1" applyAlignment="1">
      <alignment horizontal="center" vertical="center"/>
    </xf>
    <xf numFmtId="0" fontId="133" fillId="20" borderId="3" xfId="0" applyFont="1" applyFill="1" applyBorder="1" applyAlignment="1">
      <alignment horizontal="center" vertical="center"/>
    </xf>
    <xf numFmtId="0" fontId="46" fillId="20" borderId="80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134" fillId="4" borderId="2" xfId="0" applyFont="1" applyFill="1" applyBorder="1" applyAlignment="1">
      <alignment horizontal="center" vertical="center" wrapText="1"/>
    </xf>
    <xf numFmtId="0" fontId="121" fillId="12" borderId="77" xfId="0" applyFont="1" applyFill="1" applyBorder="1" applyAlignment="1">
      <alignment horizontal="center" vertical="center" wrapText="1"/>
    </xf>
    <xf numFmtId="0" fontId="105" fillId="5" borderId="113" xfId="0" applyFont="1" applyFill="1" applyBorder="1" applyAlignment="1">
      <alignment horizontal="center"/>
    </xf>
    <xf numFmtId="0" fontId="152" fillId="0" borderId="33" xfId="3556" applyFont="1" applyBorder="1" applyAlignment="1" applyProtection="1">
      <alignment horizontal="center" vertical="center"/>
      <protection locked="0"/>
    </xf>
    <xf numFmtId="0" fontId="166" fillId="0" borderId="28" xfId="0" applyFont="1" applyBorder="1" applyAlignment="1" applyProtection="1">
      <alignment horizontal="center" vertical="center"/>
      <protection locked="0"/>
    </xf>
    <xf numFmtId="0" fontId="166" fillId="0" borderId="0" xfId="0" applyFont="1" applyAlignment="1" applyProtection="1">
      <alignment horizontal="center" vertical="center"/>
      <protection locked="0"/>
    </xf>
    <xf numFmtId="0" fontId="147" fillId="0" borderId="115" xfId="0" applyFont="1" applyBorder="1" applyAlignment="1" applyProtection="1">
      <alignment horizontal="center"/>
      <protection locked="0"/>
    </xf>
    <xf numFmtId="0" fontId="150" fillId="0" borderId="30" xfId="0" applyFont="1" applyBorder="1" applyAlignment="1" applyProtection="1">
      <alignment horizontal="left" vertical="center"/>
      <protection locked="0"/>
    </xf>
    <xf numFmtId="0" fontId="123" fillId="12" borderId="5" xfId="0" applyFont="1" applyFill="1" applyBorder="1" applyAlignment="1">
      <alignment horizontal="left" vertical="center"/>
    </xf>
    <xf numFmtId="0" fontId="123" fillId="5" borderId="113" xfId="0" applyFont="1" applyFill="1" applyBorder="1" applyAlignment="1">
      <alignment horizontal="left"/>
    </xf>
    <xf numFmtId="49" fontId="171" fillId="5" borderId="113" xfId="0" applyNumberFormat="1" applyFont="1" applyFill="1" applyBorder="1" applyAlignment="1">
      <alignment horizontal="left"/>
    </xf>
    <xf numFmtId="0" fontId="88" fillId="0" borderId="0" xfId="1782" applyFont="1" applyAlignment="1">
      <alignment vertical="center"/>
    </xf>
    <xf numFmtId="0" fontId="109" fillId="5" borderId="5" xfId="0" applyFont="1" applyFill="1" applyBorder="1" applyAlignment="1">
      <alignment horizontal="center" vertical="center"/>
    </xf>
    <xf numFmtId="49" fontId="172" fillId="0" borderId="71" xfId="1782" applyNumberFormat="1" applyFont="1" applyBorder="1" applyAlignment="1">
      <alignment horizontal="center" vertical="center" wrapText="1"/>
    </xf>
    <xf numFmtId="0" fontId="20" fillId="4" borderId="104" xfId="3556" applyFont="1" applyFill="1" applyBorder="1" applyAlignment="1" applyProtection="1">
      <alignment horizontal="center" vertical="center" wrapText="1"/>
      <protection locked="0"/>
    </xf>
    <xf numFmtId="0" fontId="20" fillId="4" borderId="114" xfId="3556" applyFont="1" applyFill="1" applyBorder="1" applyAlignment="1" applyProtection="1">
      <alignment horizontal="center" vertical="center" wrapText="1"/>
      <protection locked="0"/>
    </xf>
    <xf numFmtId="0" fontId="20" fillId="4" borderId="0" xfId="3556" applyFont="1" applyFill="1" applyAlignment="1" applyProtection="1">
      <alignment horizontal="center" vertical="center" wrapText="1"/>
      <protection locked="0"/>
    </xf>
    <xf numFmtId="0" fontId="20" fillId="4" borderId="115" xfId="3556" applyFont="1" applyFill="1" applyBorder="1" applyAlignment="1" applyProtection="1">
      <alignment horizontal="center" vertical="center" wrapText="1"/>
      <protection locked="0"/>
    </xf>
    <xf numFmtId="0" fontId="146" fillId="4" borderId="33" xfId="3556" applyFont="1" applyFill="1" applyBorder="1" applyAlignment="1" applyProtection="1">
      <alignment horizontal="center"/>
      <protection locked="0"/>
    </xf>
    <xf numFmtId="0" fontId="146" fillId="4" borderId="0" xfId="3556" applyFont="1" applyFill="1" applyAlignment="1" applyProtection="1">
      <alignment horizontal="center"/>
      <protection locked="0"/>
    </xf>
    <xf numFmtId="49" fontId="149" fillId="0" borderId="29" xfId="0" applyNumberFormat="1" applyFont="1" applyBorder="1" applyAlignment="1" applyProtection="1">
      <alignment horizontal="center" vertical="center"/>
      <protection locked="0"/>
    </xf>
    <xf numFmtId="49" fontId="149" fillId="0" borderId="30" xfId="0" applyNumberFormat="1" applyFont="1" applyBorder="1" applyAlignment="1" applyProtection="1">
      <alignment horizontal="center" vertical="center"/>
      <protection locked="0"/>
    </xf>
    <xf numFmtId="0" fontId="148" fillId="3" borderId="20" xfId="3556" applyFont="1" applyFill="1" applyBorder="1" applyAlignment="1" applyProtection="1">
      <alignment horizontal="center"/>
      <protection locked="0"/>
    </xf>
    <xf numFmtId="0" fontId="148" fillId="3" borderId="92" xfId="3556" applyFont="1" applyFill="1" applyBorder="1" applyAlignment="1" applyProtection="1">
      <alignment horizontal="center"/>
      <protection locked="0"/>
    </xf>
    <xf numFmtId="0" fontId="148" fillId="3" borderId="93" xfId="3556" applyFont="1" applyFill="1" applyBorder="1" applyAlignment="1" applyProtection="1">
      <alignment horizontal="center"/>
      <protection locked="0"/>
    </xf>
    <xf numFmtId="0" fontId="20" fillId="4" borderId="28" xfId="3556" applyFont="1" applyFill="1" applyBorder="1" applyAlignment="1" applyProtection="1">
      <alignment horizontal="center" vertical="center" wrapText="1"/>
      <protection locked="0"/>
    </xf>
    <xf numFmtId="0" fontId="20" fillId="4" borderId="128" xfId="3556" applyFont="1" applyFill="1" applyBorder="1" applyAlignment="1" applyProtection="1">
      <alignment horizontal="center" vertical="center" wrapText="1"/>
      <protection locked="0"/>
    </xf>
    <xf numFmtId="0" fontId="20" fillId="4" borderId="104" xfId="0" applyFont="1" applyFill="1" applyBorder="1" applyAlignment="1" applyProtection="1">
      <alignment horizontal="center" vertical="center" wrapText="1"/>
      <protection locked="0"/>
    </xf>
    <xf numFmtId="0" fontId="20" fillId="4" borderId="114" xfId="0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 applyAlignment="1" applyProtection="1">
      <alignment horizontal="center" vertical="center" wrapText="1"/>
      <protection locked="0"/>
    </xf>
    <xf numFmtId="0" fontId="20" fillId="4" borderId="115" xfId="0" applyFont="1" applyFill="1" applyBorder="1" applyAlignment="1" applyProtection="1">
      <alignment horizontal="center" vertical="center" wrapText="1"/>
      <protection locked="0"/>
    </xf>
    <xf numFmtId="0" fontId="151" fillId="4" borderId="33" xfId="0" applyFont="1" applyFill="1" applyBorder="1" applyAlignment="1" applyProtection="1">
      <alignment horizontal="center"/>
      <protection locked="0"/>
    </xf>
    <xf numFmtId="0" fontId="151" fillId="4" borderId="0" xfId="0" applyFont="1" applyFill="1" applyAlignment="1" applyProtection="1">
      <alignment horizontal="center"/>
      <protection locked="0"/>
    </xf>
    <xf numFmtId="49" fontId="149" fillId="0" borderId="124" xfId="0" applyNumberFormat="1" applyFont="1" applyBorder="1" applyAlignment="1" applyProtection="1">
      <alignment horizontal="center" vertical="center"/>
      <protection locked="0"/>
    </xf>
    <xf numFmtId="0" fontId="168" fillId="4" borderId="104" xfId="7" applyFont="1" applyFill="1" applyBorder="1" applyAlignment="1">
      <alignment horizontal="center" vertical="center" wrapText="1"/>
    </xf>
    <xf numFmtId="0" fontId="168" fillId="4" borderId="114" xfId="7" applyFont="1" applyFill="1" applyBorder="1" applyAlignment="1">
      <alignment horizontal="center" vertical="center" wrapText="1"/>
    </xf>
    <xf numFmtId="0" fontId="168" fillId="0" borderId="104" xfId="7" applyFont="1" applyBorder="1" applyAlignment="1">
      <alignment horizontal="center" vertical="center" wrapText="1"/>
    </xf>
    <xf numFmtId="0" fontId="168" fillId="0" borderId="114" xfId="7" applyFont="1" applyBorder="1" applyAlignment="1">
      <alignment horizontal="center" vertical="center" wrapText="1"/>
    </xf>
    <xf numFmtId="0" fontId="168" fillId="0" borderId="28" xfId="7" applyFont="1" applyBorder="1" applyAlignment="1">
      <alignment horizontal="center" vertical="center" wrapText="1"/>
    </xf>
    <xf numFmtId="0" fontId="168" fillId="0" borderId="128" xfId="7" applyFont="1" applyBorder="1" applyAlignment="1">
      <alignment horizontal="center" vertical="center" wrapText="1"/>
    </xf>
    <xf numFmtId="0" fontId="169" fillId="4" borderId="104" xfId="7" applyFont="1" applyFill="1" applyBorder="1" applyAlignment="1">
      <alignment horizontal="center" vertical="center" wrapText="1"/>
    </xf>
    <xf numFmtId="0" fontId="169" fillId="4" borderId="114" xfId="7" applyFont="1" applyFill="1" applyBorder="1" applyAlignment="1">
      <alignment horizontal="center" vertical="center" wrapText="1"/>
    </xf>
    <xf numFmtId="0" fontId="146" fillId="0" borderId="33" xfId="3556" applyFont="1" applyBorder="1" applyAlignment="1" applyProtection="1">
      <alignment horizontal="center"/>
      <protection locked="0"/>
    </xf>
    <xf numFmtId="0" fontId="146" fillId="0" borderId="0" xfId="3556" applyFont="1" applyAlignment="1" applyProtection="1">
      <alignment horizontal="center"/>
      <protection locked="0"/>
    </xf>
    <xf numFmtId="0" fontId="128" fillId="0" borderId="105" xfId="0" applyFont="1" applyBorder="1" applyAlignment="1">
      <alignment horizontal="center"/>
    </xf>
    <xf numFmtId="0" fontId="128" fillId="0" borderId="102" xfId="0" applyFont="1" applyBorder="1" applyAlignment="1">
      <alignment horizontal="center"/>
    </xf>
    <xf numFmtId="0" fontId="128" fillId="0" borderId="106" xfId="0" applyFont="1" applyBorder="1" applyAlignment="1">
      <alignment horizontal="center"/>
    </xf>
    <xf numFmtId="14" fontId="42" fillId="0" borderId="87" xfId="0" applyNumberFormat="1" applyFont="1" applyBorder="1" applyAlignment="1" applyProtection="1">
      <alignment horizontal="center"/>
      <protection locked="0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8" xfId="0" applyNumberFormat="1" applyFont="1" applyBorder="1" applyAlignment="1" applyProtection="1">
      <alignment horizontal="center"/>
      <protection locked="0"/>
    </xf>
    <xf numFmtId="0" fontId="148" fillId="3" borderId="110" xfId="3556" applyFont="1" applyFill="1" applyBorder="1" applyAlignment="1" applyProtection="1">
      <alignment horizontal="center"/>
      <protection locked="0"/>
    </xf>
    <xf numFmtId="0" fontId="148" fillId="3" borderId="103" xfId="3556" applyFont="1" applyFill="1" applyBorder="1" applyAlignment="1" applyProtection="1">
      <alignment horizontal="center"/>
      <protection locked="0"/>
    </xf>
    <xf numFmtId="0" fontId="148" fillId="3" borderId="111" xfId="3556" applyFont="1" applyFill="1" applyBorder="1" applyAlignment="1" applyProtection="1">
      <alignment horizontal="center"/>
      <protection locked="0"/>
    </xf>
    <xf numFmtId="16" fontId="168" fillId="4" borderId="104" xfId="7" applyNumberFormat="1" applyFont="1" applyFill="1" applyBorder="1" applyAlignment="1">
      <alignment horizontal="center" vertical="center" wrapText="1"/>
    </xf>
    <xf numFmtId="16" fontId="168" fillId="4" borderId="114" xfId="7" applyNumberFormat="1" applyFont="1" applyFill="1" applyBorder="1" applyAlignment="1">
      <alignment horizontal="center" vertical="center" wrapText="1"/>
    </xf>
    <xf numFmtId="0" fontId="170" fillId="12" borderId="20" xfId="0" applyFont="1" applyFill="1" applyBorder="1" applyAlignment="1" applyProtection="1">
      <alignment horizontal="center" vertical="center"/>
      <protection locked="0"/>
    </xf>
    <xf numFmtId="0" fontId="170" fillId="12" borderId="92" xfId="0" applyFont="1" applyFill="1" applyBorder="1" applyAlignment="1" applyProtection="1">
      <alignment horizontal="center" vertical="center"/>
      <protection locked="0"/>
    </xf>
    <xf numFmtId="0" fontId="170" fillId="12" borderId="93" xfId="0" applyFont="1" applyFill="1" applyBorder="1" applyAlignment="1" applyProtection="1">
      <alignment horizontal="center" vertical="center"/>
      <protection locked="0"/>
    </xf>
    <xf numFmtId="0" fontId="146" fillId="0" borderId="0" xfId="0" applyFont="1" applyAlignment="1" applyProtection="1">
      <alignment horizontal="center"/>
      <protection locked="0"/>
    </xf>
    <xf numFmtId="0" fontId="44" fillId="0" borderId="28" xfId="0" applyFont="1" applyBorder="1" applyAlignment="1" applyProtection="1">
      <alignment horizontal="center" vertical="center" wrapText="1"/>
      <protection locked="0"/>
    </xf>
    <xf numFmtId="0" fontId="44" fillId="0" borderId="128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15" xfId="0" applyFont="1" applyBorder="1" applyAlignment="1" applyProtection="1">
      <alignment horizontal="center" vertical="center" wrapText="1"/>
      <protection locked="0"/>
    </xf>
    <xf numFmtId="0" fontId="44" fillId="0" borderId="0" xfId="3556" applyFont="1" applyAlignment="1" applyProtection="1">
      <alignment horizontal="center" vertical="center" wrapText="1"/>
      <protection locked="0"/>
    </xf>
    <xf numFmtId="0" fontId="44" fillId="0" borderId="115" xfId="3556" applyFont="1" applyBorder="1" applyAlignment="1" applyProtection="1">
      <alignment horizontal="center" vertical="center" wrapText="1"/>
      <protection locked="0"/>
    </xf>
    <xf numFmtId="0" fontId="39" fillId="5" borderId="107" xfId="0" applyFont="1" applyFill="1" applyBorder="1" applyAlignment="1">
      <alignment horizontal="center" vertical="center"/>
    </xf>
    <xf numFmtId="0" fontId="40" fillId="5" borderId="108" xfId="0" applyFont="1" applyFill="1" applyBorder="1" applyAlignment="1">
      <alignment horizontal="center" vertical="center"/>
    </xf>
    <xf numFmtId="0" fontId="40" fillId="5" borderId="109" xfId="0" applyFont="1" applyFill="1" applyBorder="1" applyAlignment="1">
      <alignment horizontal="center" vertical="center"/>
    </xf>
    <xf numFmtId="0" fontId="44" fillId="0" borderId="119" xfId="0" applyFont="1" applyBorder="1" applyAlignment="1" applyProtection="1">
      <alignment horizontal="center" vertical="center" wrapText="1"/>
      <protection locked="0"/>
    </xf>
    <xf numFmtId="0" fontId="44" fillId="0" borderId="120" xfId="0" applyFont="1" applyBorder="1" applyAlignment="1" applyProtection="1">
      <alignment horizontal="center" vertical="center" wrapText="1"/>
      <protection locked="0"/>
    </xf>
    <xf numFmtId="0" fontId="74" fillId="20" borderId="20" xfId="0" applyFont="1" applyFill="1" applyBorder="1" applyAlignment="1" applyProtection="1">
      <alignment horizontal="center"/>
      <protection locked="0"/>
    </xf>
    <xf numFmtId="0" fontId="74" fillId="20" borderId="92" xfId="0" applyFont="1" applyFill="1" applyBorder="1" applyAlignment="1" applyProtection="1">
      <alignment horizontal="center"/>
      <protection locked="0"/>
    </xf>
    <xf numFmtId="0" fontId="74" fillId="20" borderId="93" xfId="0" applyFont="1" applyFill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36" fillId="0" borderId="33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49" fontId="11" fillId="0" borderId="87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0" fontId="119" fillId="23" borderId="20" xfId="0" applyFont="1" applyFill="1" applyBorder="1" applyAlignment="1" applyProtection="1">
      <alignment horizontal="center" vertical="center"/>
      <protection locked="0"/>
    </xf>
    <xf numFmtId="0" fontId="119" fillId="23" borderId="92" xfId="0" applyFont="1" applyFill="1" applyBorder="1" applyAlignment="1" applyProtection="1">
      <alignment horizontal="center" vertical="center"/>
      <protection locked="0"/>
    </xf>
    <xf numFmtId="0" fontId="119" fillId="23" borderId="93" xfId="0" applyFont="1" applyFill="1" applyBorder="1" applyAlignment="1" applyProtection="1">
      <alignment horizontal="center" vertical="center"/>
      <protection locked="0"/>
    </xf>
    <xf numFmtId="0" fontId="120" fillId="0" borderId="127" xfId="0" applyFont="1" applyBorder="1" applyAlignment="1" applyProtection="1">
      <alignment horizontal="center" vertical="center" wrapText="1"/>
      <protection locked="0"/>
    </xf>
    <xf numFmtId="0" fontId="120" fillId="0" borderId="122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7" xfId="0" applyFont="1" applyBorder="1" applyAlignment="1" applyProtection="1">
      <alignment horizontal="center" vertical="center" wrapText="1"/>
      <protection locked="0"/>
    </xf>
    <xf numFmtId="0" fontId="120" fillId="0" borderId="128" xfId="0" applyFont="1" applyBorder="1" applyAlignment="1" applyProtection="1">
      <alignment horizontal="center" vertical="center" wrapText="1"/>
      <protection locked="0"/>
    </xf>
    <xf numFmtId="0" fontId="120" fillId="0" borderId="115" xfId="0" applyFont="1" applyBorder="1" applyAlignment="1" applyProtection="1">
      <alignment horizontal="center" vertical="center" wrapText="1"/>
      <protection locked="0"/>
    </xf>
    <xf numFmtId="0" fontId="120" fillId="0" borderId="127" xfId="3" applyFont="1" applyBorder="1" applyAlignment="1" applyProtection="1">
      <alignment horizontal="center" vertical="center" wrapText="1"/>
      <protection locked="0"/>
    </xf>
    <xf numFmtId="0" fontId="120" fillId="0" borderId="128" xfId="3" applyFont="1" applyBorder="1" applyAlignment="1" applyProtection="1">
      <alignment horizontal="center" vertical="center" wrapText="1"/>
      <protection locked="0"/>
    </xf>
    <xf numFmtId="0" fontId="120" fillId="0" borderId="0" xfId="3" applyFont="1" applyAlignment="1" applyProtection="1">
      <alignment horizontal="center" vertical="center" wrapText="1"/>
      <protection locked="0"/>
    </xf>
    <xf numFmtId="0" fontId="120" fillId="0" borderId="115" xfId="3" applyFont="1" applyBorder="1" applyAlignment="1" applyProtection="1">
      <alignment horizontal="center" vertical="center" wrapText="1"/>
      <protection locked="0"/>
    </xf>
    <xf numFmtId="0" fontId="75" fillId="0" borderId="30" xfId="0" applyFont="1" applyBorder="1" applyAlignment="1">
      <alignment horizontal="center" vertical="center" wrapText="1"/>
    </xf>
    <xf numFmtId="0" fontId="74" fillId="5" borderId="20" xfId="0" applyFont="1" applyFill="1" applyBorder="1" applyAlignment="1" applyProtection="1">
      <alignment horizontal="center"/>
      <protection locked="0"/>
    </xf>
    <xf numFmtId="0" fontId="74" fillId="5" borderId="92" xfId="0" applyFont="1" applyFill="1" applyBorder="1" applyAlignment="1" applyProtection="1">
      <alignment horizontal="center"/>
      <protection locked="0"/>
    </xf>
    <xf numFmtId="0" fontId="74" fillId="5" borderId="93" xfId="0" applyFont="1" applyFill="1" applyBorder="1" applyAlignment="1" applyProtection="1">
      <alignment horizontal="center"/>
      <protection locked="0"/>
    </xf>
    <xf numFmtId="0" fontId="77" fillId="0" borderId="68" xfId="1782" applyFont="1" applyBorder="1" applyAlignment="1">
      <alignment horizontal="center" textRotation="60"/>
    </xf>
    <xf numFmtId="0" fontId="77" fillId="0" borderId="69" xfId="1782" applyFont="1" applyBorder="1" applyAlignment="1">
      <alignment horizontal="center" textRotation="60"/>
    </xf>
    <xf numFmtId="14" fontId="95" fillId="15" borderId="62" xfId="1782" applyNumberFormat="1" applyFont="1" applyFill="1" applyBorder="1" applyAlignment="1">
      <alignment horizontal="center" vertical="center"/>
    </xf>
    <xf numFmtId="14" fontId="96" fillId="15" borderId="75" xfId="1782" applyNumberFormat="1" applyFont="1" applyFill="1" applyBorder="1" applyAlignment="1">
      <alignment vertical="center"/>
    </xf>
    <xf numFmtId="14" fontId="93" fillId="0" borderId="73" xfId="1782" applyNumberFormat="1" applyFont="1" applyBorder="1" applyAlignment="1">
      <alignment horizontal="center" vertical="center"/>
    </xf>
    <xf numFmtId="14" fontId="94" fillId="0" borderId="63" xfId="1782" applyNumberFormat="1" applyFont="1" applyBorder="1" applyAlignment="1">
      <alignment vertical="center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0" fontId="89" fillId="12" borderId="23" xfId="1782" applyFont="1" applyFill="1" applyBorder="1" applyAlignment="1">
      <alignment horizontal="center" vertical="center" wrapText="1"/>
    </xf>
    <xf numFmtId="0" fontId="89" fillId="12" borderId="117" xfId="1782" applyFont="1" applyFill="1" applyBorder="1" applyAlignment="1">
      <alignment horizontal="center" vertical="center" wrapText="1"/>
    </xf>
    <xf numFmtId="0" fontId="92" fillId="21" borderId="23" xfId="1782" applyFont="1" applyFill="1" applyBorder="1" applyAlignment="1">
      <alignment horizontal="center" vertical="center" wrapText="1"/>
    </xf>
    <xf numFmtId="0" fontId="92" fillId="21" borderId="117" xfId="1782" applyFont="1" applyFill="1" applyBorder="1" applyAlignment="1">
      <alignment horizontal="center" vertical="center" wrapText="1"/>
    </xf>
    <xf numFmtId="0" fontId="20" fillId="0" borderId="94" xfId="1782" applyFont="1" applyBorder="1" applyAlignment="1">
      <alignment horizontal="center" vertical="center" wrapText="1"/>
    </xf>
    <xf numFmtId="0" fontId="20" fillId="0" borderId="95" xfId="1782" applyFont="1" applyBorder="1" applyAlignment="1">
      <alignment horizontal="center" vertical="center" wrapText="1"/>
    </xf>
    <xf numFmtId="0" fontId="20" fillId="12" borderId="94" xfId="1782" applyFont="1" applyFill="1" applyBorder="1" applyAlignment="1">
      <alignment horizontal="center" vertical="center" wrapText="1"/>
    </xf>
    <xf numFmtId="0" fontId="20" fillId="12" borderId="95" xfId="1782" applyFont="1" applyFill="1" applyBorder="1" applyAlignment="1">
      <alignment horizontal="center" vertical="center" wrapText="1"/>
    </xf>
    <xf numFmtId="16" fontId="20" fillId="0" borderId="94" xfId="1782" applyNumberFormat="1" applyFont="1" applyBorder="1" applyAlignment="1">
      <alignment horizontal="center" vertical="center" wrapText="1"/>
    </xf>
    <xf numFmtId="16" fontId="20" fillId="0" borderId="95" xfId="1782" applyNumberFormat="1" applyFont="1" applyBorder="1" applyAlignment="1">
      <alignment horizontal="center" vertical="center" wrapText="1"/>
    </xf>
    <xf numFmtId="0" fontId="81" fillId="0" borderId="77" xfId="1782" applyFont="1" applyBorder="1" applyAlignment="1">
      <alignment horizontal="center" vertical="center" textRotation="60"/>
    </xf>
    <xf numFmtId="0" fontId="81" fillId="0" borderId="116" xfId="1782" applyFont="1" applyBorder="1" applyAlignment="1">
      <alignment horizontal="center" vertical="center" textRotation="60"/>
    </xf>
    <xf numFmtId="0" fontId="42" fillId="5" borderId="23" xfId="1782" applyFont="1" applyFill="1" applyBorder="1" applyAlignment="1">
      <alignment horizontal="center" vertical="center" wrapText="1"/>
    </xf>
    <xf numFmtId="0" fontId="42" fillId="5" borderId="117" xfId="1782" applyFont="1" applyFill="1" applyBorder="1" applyAlignment="1">
      <alignment horizontal="center" vertical="center" wrapText="1"/>
    </xf>
    <xf numFmtId="0" fontId="81" fillId="0" borderId="37" xfId="1782" applyFont="1" applyBorder="1" applyAlignment="1">
      <alignment horizontal="center" vertical="center" textRotation="60"/>
    </xf>
    <xf numFmtId="0" fontId="81" fillId="0" borderId="38" xfId="1782" applyFont="1" applyBorder="1" applyAlignment="1">
      <alignment horizontal="center" vertical="center" textRotation="60"/>
    </xf>
    <xf numFmtId="0" fontId="90" fillId="6" borderId="23" xfId="1782" applyFont="1" applyFill="1" applyBorder="1" applyAlignment="1">
      <alignment horizontal="center" vertical="center" wrapText="1"/>
    </xf>
    <xf numFmtId="0" fontId="90" fillId="6" borderId="117" xfId="1782" applyFont="1" applyFill="1" applyBorder="1" applyAlignment="1">
      <alignment horizontal="center" vertical="center" wrapText="1"/>
    </xf>
    <xf numFmtId="0" fontId="91" fillId="8" borderId="23" xfId="1782" applyFont="1" applyFill="1" applyBorder="1" applyAlignment="1">
      <alignment horizontal="center" vertical="center" wrapText="1"/>
    </xf>
    <xf numFmtId="0" fontId="91" fillId="8" borderId="117" xfId="1782" applyFont="1" applyFill="1" applyBorder="1" applyAlignment="1">
      <alignment horizontal="center" vertical="center" wrapText="1"/>
    </xf>
    <xf numFmtId="0" fontId="136" fillId="0" borderId="94" xfId="1782" applyFont="1" applyBorder="1" applyAlignment="1">
      <alignment horizontal="center" vertical="center" wrapText="1"/>
    </xf>
    <xf numFmtId="0" fontId="136" fillId="0" borderId="95" xfId="1782" applyFont="1" applyBorder="1" applyAlignment="1">
      <alignment horizontal="center" vertical="center" wrapText="1"/>
    </xf>
    <xf numFmtId="0" fontId="87" fillId="26" borderId="4" xfId="1782" applyFont="1" applyFill="1" applyBorder="1" applyAlignment="1">
      <alignment horizontal="center" vertical="center"/>
    </xf>
    <xf numFmtId="0" fontId="87" fillId="26" borderId="9" xfId="1782" applyFont="1" applyFill="1" applyBorder="1" applyAlignment="1">
      <alignment horizontal="center" vertical="center"/>
    </xf>
    <xf numFmtId="0" fontId="87" fillId="26" borderId="22" xfId="1782" applyFont="1" applyFill="1" applyBorder="1" applyAlignment="1">
      <alignment horizontal="center" vertical="center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0" fontId="100" fillId="12" borderId="17" xfId="1782" applyFont="1" applyFill="1" applyBorder="1" applyAlignment="1">
      <alignment horizontal="center" vertical="center" wrapText="1"/>
    </xf>
    <xf numFmtId="0" fontId="100" fillId="12" borderId="72" xfId="1782" applyFont="1" applyFill="1" applyBorder="1" applyAlignment="1">
      <alignment horizontal="center" vertical="center" wrapText="1"/>
    </xf>
    <xf numFmtId="0" fontId="81" fillId="0" borderId="17" xfId="1782" applyFont="1" applyBorder="1" applyAlignment="1">
      <alignment horizontal="center" vertical="center" textRotation="60"/>
    </xf>
    <xf numFmtId="0" fontId="81" fillId="0" borderId="72" xfId="1782" applyFont="1" applyBorder="1" applyAlignment="1">
      <alignment horizontal="center" vertical="center" textRotation="60"/>
    </xf>
    <xf numFmtId="0" fontId="104" fillId="0" borderId="65" xfId="1782" applyFont="1" applyBorder="1" applyAlignment="1">
      <alignment horizontal="center" vertical="top" wrapText="1"/>
    </xf>
    <xf numFmtId="0" fontId="104" fillId="0" borderId="74" xfId="1782" applyFont="1" applyBorder="1" applyAlignment="1">
      <alignment horizontal="center" vertical="top" wrapText="1"/>
    </xf>
    <xf numFmtId="0" fontId="103" fillId="0" borderId="65" xfId="1782" applyFont="1" applyBorder="1" applyAlignment="1">
      <alignment horizontal="center" vertical="top" wrapText="1"/>
    </xf>
    <xf numFmtId="0" fontId="103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0" fillId="6" borderId="17" xfId="1782" applyFont="1" applyFill="1" applyBorder="1" applyAlignment="1">
      <alignment horizontal="center" vertical="center" wrapText="1"/>
    </xf>
    <xf numFmtId="0" fontId="90" fillId="6" borderId="72" xfId="1782" applyFont="1" applyFill="1" applyBorder="1" applyAlignment="1">
      <alignment horizontal="center" vertical="center" wrapText="1"/>
    </xf>
    <xf numFmtId="0" fontId="91" fillId="8" borderId="17" xfId="1782" applyFont="1" applyFill="1" applyBorder="1" applyAlignment="1">
      <alignment horizontal="center" vertical="center" wrapText="1"/>
    </xf>
    <xf numFmtId="0" fontId="91" fillId="8" borderId="72" xfId="1782" applyFont="1" applyFill="1" applyBorder="1" applyAlignment="1">
      <alignment horizontal="center" vertical="center" wrapText="1"/>
    </xf>
    <xf numFmtId="0" fontId="98" fillId="21" borderId="17" xfId="1782" applyFont="1" applyFill="1" applyBorder="1" applyAlignment="1">
      <alignment horizontal="center" vertical="center" wrapText="1"/>
    </xf>
    <xf numFmtId="0" fontId="98" fillId="21" borderId="72" xfId="1782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2" fillId="12" borderId="35" xfId="0" applyFont="1" applyFill="1" applyBorder="1" applyAlignment="1">
      <alignment horizontal="center" vertical="center" wrapText="1"/>
    </xf>
    <xf numFmtId="0" fontId="52" fillId="13" borderId="35" xfId="0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0" fontId="57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15" borderId="23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4" fillId="4" borderId="19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7" fillId="4" borderId="23" xfId="0" applyFont="1" applyFill="1" applyBorder="1" applyAlignment="1">
      <alignment horizontal="center" vertical="center" wrapText="1"/>
    </xf>
    <xf numFmtId="0" fontId="57" fillId="4" borderId="42" xfId="0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0" fontId="57" fillId="15" borderId="42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4" fillId="4" borderId="50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29" fillId="0" borderId="53" xfId="6" applyFont="1" applyBorder="1" applyAlignment="1">
      <alignment horizontal="left" vertical="top" wrapText="1"/>
    </xf>
    <xf numFmtId="0" fontId="29" fillId="0" borderId="11" xfId="6" applyFont="1" applyBorder="1" applyAlignment="1">
      <alignment horizontal="left" vertical="top"/>
    </xf>
    <xf numFmtId="0" fontId="29" fillId="0" borderId="12" xfId="6" applyFont="1" applyBorder="1" applyAlignment="1">
      <alignment horizontal="left" vertical="top"/>
    </xf>
    <xf numFmtId="0" fontId="163" fillId="2" borderId="126" xfId="6" applyFont="1" applyFill="1" applyBorder="1" applyAlignment="1">
      <alignment horizontal="center" wrapText="1"/>
    </xf>
    <xf numFmtId="0" fontId="163" fillId="2" borderId="128" xfId="6" applyFont="1" applyFill="1" applyBorder="1" applyAlignment="1">
      <alignment horizontal="center" wrapText="1"/>
    </xf>
    <xf numFmtId="0" fontId="164" fillId="2" borderId="98" xfId="6" applyFont="1" applyFill="1" applyBorder="1" applyAlignment="1">
      <alignment horizontal="center" vertical="center"/>
    </xf>
    <xf numFmtId="0" fontId="164" fillId="2" borderId="92" xfId="6" applyFont="1" applyFill="1" applyBorder="1" applyAlignment="1">
      <alignment horizontal="center" vertical="center"/>
    </xf>
    <xf numFmtId="0" fontId="167" fillId="2" borderId="98" xfId="6" applyFont="1" applyFill="1" applyBorder="1" applyAlignment="1">
      <alignment horizontal="left"/>
    </xf>
    <xf numFmtId="0" fontId="167" fillId="2" borderId="99" xfId="6" applyFont="1" applyFill="1" applyBorder="1" applyAlignment="1">
      <alignment horizontal="left"/>
    </xf>
    <xf numFmtId="0" fontId="29" fillId="0" borderId="59" xfId="6" applyFont="1" applyBorder="1" applyAlignment="1">
      <alignment horizontal="left" vertical="top" wrapText="1"/>
    </xf>
    <xf numFmtId="0" fontId="29" fillId="0" borderId="61" xfId="6" applyFont="1" applyBorder="1" applyAlignment="1">
      <alignment horizontal="left" vertical="top"/>
    </xf>
    <xf numFmtId="0" fontId="29" fillId="0" borderId="60" xfId="6" applyFont="1" applyBorder="1" applyAlignment="1">
      <alignment horizontal="left" vertical="top"/>
    </xf>
  </cellXfs>
  <cellStyles count="3557">
    <cellStyle name="Excel Built-in Normal" xfId="1"/>
    <cellStyle name="měny 2" xfId="2"/>
    <cellStyle name="měny 2 10" xfId="174"/>
    <cellStyle name="měny 2 10 2" xfId="338"/>
    <cellStyle name="měny 2 10 2 2" xfId="721"/>
    <cellStyle name="měny 2 10 2 2 2" xfId="1487"/>
    <cellStyle name="měny 2 10 2 2 2 2" xfId="3260"/>
    <cellStyle name="měny 2 10 2 2 3" xfId="2494"/>
    <cellStyle name="měny 2 10 2 3" xfId="1104"/>
    <cellStyle name="měny 2 10 2 3 2" xfId="2877"/>
    <cellStyle name="měny 2 10 2 4" xfId="2111"/>
    <cellStyle name="měny 2 10 3" xfId="557"/>
    <cellStyle name="měny 2 10 3 2" xfId="1323"/>
    <cellStyle name="měny 2 10 3 2 2" xfId="3096"/>
    <cellStyle name="měny 2 10 3 3" xfId="2330"/>
    <cellStyle name="měny 2 10 4" xfId="940"/>
    <cellStyle name="měny 2 10 4 2" xfId="2713"/>
    <cellStyle name="měny 2 10 5" xfId="1947"/>
    <cellStyle name="měny 2 11" xfId="283"/>
    <cellStyle name="měny 2 11 2" xfId="666"/>
    <cellStyle name="měny 2 11 2 2" xfId="1432"/>
    <cellStyle name="měny 2 11 2 2 2" xfId="3205"/>
    <cellStyle name="měny 2 11 2 3" xfId="2439"/>
    <cellStyle name="měny 2 11 3" xfId="1049"/>
    <cellStyle name="měny 2 11 3 2" xfId="2822"/>
    <cellStyle name="měny 2 11 4" xfId="2056"/>
    <cellStyle name="měny 2 12" xfId="447"/>
    <cellStyle name="měny 2 12 2" xfId="830"/>
    <cellStyle name="měny 2 12 2 2" xfId="1596"/>
    <cellStyle name="měny 2 12 2 2 2" xfId="3369"/>
    <cellStyle name="měny 2 12 2 3" xfId="2603"/>
    <cellStyle name="měny 2 12 3" xfId="1213"/>
    <cellStyle name="měny 2 12 3 2" xfId="2986"/>
    <cellStyle name="měny 2 12 4" xfId="2220"/>
    <cellStyle name="měny 2 13" xfId="502"/>
    <cellStyle name="měny 2 13 2" xfId="1268"/>
    <cellStyle name="měny 2 13 2 2" xfId="3041"/>
    <cellStyle name="měny 2 13 3" xfId="2275"/>
    <cellStyle name="měny 2 14" xfId="119"/>
    <cellStyle name="měny 2 14 2" xfId="1892"/>
    <cellStyle name="měny 2 15" xfId="885"/>
    <cellStyle name="měny 2 15 2" xfId="2658"/>
    <cellStyle name="měny 2 16" xfId="1651"/>
    <cellStyle name="měny 2 16 2" xfId="3424"/>
    <cellStyle name="měny 2 17" xfId="1783"/>
    <cellStyle name="měny 2 2" xfId="9"/>
    <cellStyle name="měny 2 2 10" xfId="449"/>
    <cellStyle name="měny 2 2 10 2" xfId="832"/>
    <cellStyle name="měny 2 2 10 2 2" xfId="1598"/>
    <cellStyle name="měny 2 2 10 2 2 2" xfId="3371"/>
    <cellStyle name="měny 2 2 10 2 3" xfId="2605"/>
    <cellStyle name="měny 2 2 10 3" xfId="1215"/>
    <cellStyle name="měny 2 2 10 3 2" xfId="2988"/>
    <cellStyle name="měny 2 2 10 4" xfId="2222"/>
    <cellStyle name="měny 2 2 11" xfId="504"/>
    <cellStyle name="měny 2 2 11 2" xfId="1270"/>
    <cellStyle name="měny 2 2 11 2 2" xfId="3043"/>
    <cellStyle name="měny 2 2 11 3" xfId="2277"/>
    <cellStyle name="měny 2 2 12" xfId="121"/>
    <cellStyle name="měny 2 2 12 2" xfId="1894"/>
    <cellStyle name="měny 2 2 13" xfId="887"/>
    <cellStyle name="měny 2 2 13 2" xfId="2660"/>
    <cellStyle name="měny 2 2 14" xfId="1653"/>
    <cellStyle name="měny 2 2 14 2" xfId="3426"/>
    <cellStyle name="měny 2 2 15" xfId="1785"/>
    <cellStyle name="měny 2 2 2" xfId="12"/>
    <cellStyle name="měny 2 2 2 10" xfId="124"/>
    <cellStyle name="měny 2 2 2 10 2" xfId="1897"/>
    <cellStyle name="měny 2 2 2 11" xfId="890"/>
    <cellStyle name="měny 2 2 2 11 2" xfId="2663"/>
    <cellStyle name="měny 2 2 2 12" xfId="1656"/>
    <cellStyle name="měny 2 2 2 12 2" xfId="3429"/>
    <cellStyle name="měny 2 2 2 13" xfId="1788"/>
    <cellStyle name="měny 2 2 2 2" xfId="21"/>
    <cellStyle name="měny 2 2 2 2 10" xfId="899"/>
    <cellStyle name="měny 2 2 2 2 10 2" xfId="2672"/>
    <cellStyle name="měny 2 2 2 2 11" xfId="1665"/>
    <cellStyle name="měny 2 2 2 2 11 2" xfId="3438"/>
    <cellStyle name="měny 2 2 2 2 12" xfId="1797"/>
    <cellStyle name="měny 2 2 2 2 2" xfId="39"/>
    <cellStyle name="měny 2 2 2 2 2 10" xfId="1815"/>
    <cellStyle name="měny 2 2 2 2 2 2" xfId="96"/>
    <cellStyle name="měny 2 2 2 2 2 2 2" xfId="424"/>
    <cellStyle name="měny 2 2 2 2 2 2 2 2" xfId="807"/>
    <cellStyle name="měny 2 2 2 2 2 2 2 2 2" xfId="1573"/>
    <cellStyle name="měny 2 2 2 2 2 2 2 2 2 2" xfId="3346"/>
    <cellStyle name="měny 2 2 2 2 2 2 2 2 3" xfId="2580"/>
    <cellStyle name="měny 2 2 2 2 2 2 2 3" xfId="1190"/>
    <cellStyle name="měny 2 2 2 2 2 2 2 3 2" xfId="2963"/>
    <cellStyle name="měny 2 2 2 2 2 2 2 4" xfId="2197"/>
    <cellStyle name="měny 2 2 2 2 2 2 3" xfId="643"/>
    <cellStyle name="měny 2 2 2 2 2 2 3 2" xfId="1409"/>
    <cellStyle name="měny 2 2 2 2 2 2 3 2 2" xfId="3182"/>
    <cellStyle name="měny 2 2 2 2 2 2 3 3" xfId="2416"/>
    <cellStyle name="měny 2 2 2 2 2 2 4" xfId="260"/>
    <cellStyle name="měny 2 2 2 2 2 2 4 2" xfId="2033"/>
    <cellStyle name="měny 2 2 2 2 2 2 5" xfId="1026"/>
    <cellStyle name="měny 2 2 2 2 2 2 5 2" xfId="2799"/>
    <cellStyle name="měny 2 2 2 2 2 2 6" xfId="1737"/>
    <cellStyle name="měny 2 2 2 2 2 2 6 2" xfId="3510"/>
    <cellStyle name="měny 2 2 2 2 2 2 7" xfId="1869"/>
    <cellStyle name="měny 2 2 2 2 2 3" xfId="206"/>
    <cellStyle name="měny 2 2 2 2 2 3 2" xfId="370"/>
    <cellStyle name="měny 2 2 2 2 2 3 2 2" xfId="753"/>
    <cellStyle name="měny 2 2 2 2 2 3 2 2 2" xfId="1519"/>
    <cellStyle name="měny 2 2 2 2 2 3 2 2 2 2" xfId="3292"/>
    <cellStyle name="měny 2 2 2 2 2 3 2 2 3" xfId="2526"/>
    <cellStyle name="měny 2 2 2 2 2 3 2 3" xfId="1136"/>
    <cellStyle name="měny 2 2 2 2 2 3 2 3 2" xfId="2909"/>
    <cellStyle name="měny 2 2 2 2 2 3 2 4" xfId="2143"/>
    <cellStyle name="měny 2 2 2 2 2 3 3" xfId="589"/>
    <cellStyle name="měny 2 2 2 2 2 3 3 2" xfId="1355"/>
    <cellStyle name="měny 2 2 2 2 2 3 3 2 2" xfId="3128"/>
    <cellStyle name="měny 2 2 2 2 2 3 3 3" xfId="2362"/>
    <cellStyle name="měny 2 2 2 2 2 3 4" xfId="972"/>
    <cellStyle name="měny 2 2 2 2 2 3 4 2" xfId="2745"/>
    <cellStyle name="měny 2 2 2 2 2 3 5" xfId="1979"/>
    <cellStyle name="měny 2 2 2 2 2 4" xfId="315"/>
    <cellStyle name="měny 2 2 2 2 2 4 2" xfId="698"/>
    <cellStyle name="měny 2 2 2 2 2 4 2 2" xfId="1464"/>
    <cellStyle name="měny 2 2 2 2 2 4 2 2 2" xfId="3237"/>
    <cellStyle name="měny 2 2 2 2 2 4 2 3" xfId="2471"/>
    <cellStyle name="měny 2 2 2 2 2 4 3" xfId="1081"/>
    <cellStyle name="měny 2 2 2 2 2 4 3 2" xfId="2854"/>
    <cellStyle name="měny 2 2 2 2 2 4 4" xfId="2088"/>
    <cellStyle name="měny 2 2 2 2 2 5" xfId="479"/>
    <cellStyle name="měny 2 2 2 2 2 5 2" xfId="862"/>
    <cellStyle name="měny 2 2 2 2 2 5 2 2" xfId="1628"/>
    <cellStyle name="měny 2 2 2 2 2 5 2 2 2" xfId="3401"/>
    <cellStyle name="měny 2 2 2 2 2 5 2 3" xfId="2635"/>
    <cellStyle name="měny 2 2 2 2 2 5 3" xfId="1245"/>
    <cellStyle name="měny 2 2 2 2 2 5 3 2" xfId="3018"/>
    <cellStyle name="měny 2 2 2 2 2 5 4" xfId="2252"/>
    <cellStyle name="měny 2 2 2 2 2 6" xfId="534"/>
    <cellStyle name="měny 2 2 2 2 2 6 2" xfId="1300"/>
    <cellStyle name="měny 2 2 2 2 2 6 2 2" xfId="3073"/>
    <cellStyle name="měny 2 2 2 2 2 6 3" xfId="2307"/>
    <cellStyle name="měny 2 2 2 2 2 7" xfId="151"/>
    <cellStyle name="měny 2 2 2 2 2 7 2" xfId="1924"/>
    <cellStyle name="měny 2 2 2 2 2 8" xfId="917"/>
    <cellStyle name="měny 2 2 2 2 2 8 2" xfId="2690"/>
    <cellStyle name="měny 2 2 2 2 2 9" xfId="1683"/>
    <cellStyle name="měny 2 2 2 2 2 9 2" xfId="3456"/>
    <cellStyle name="měny 2 2 2 2 3" xfId="57"/>
    <cellStyle name="měny 2 2 2 2 3 10" xfId="1833"/>
    <cellStyle name="měny 2 2 2 2 3 2" xfId="114"/>
    <cellStyle name="měny 2 2 2 2 3 2 2" xfId="442"/>
    <cellStyle name="měny 2 2 2 2 3 2 2 2" xfId="825"/>
    <cellStyle name="měny 2 2 2 2 3 2 2 2 2" xfId="1591"/>
    <cellStyle name="měny 2 2 2 2 3 2 2 2 2 2" xfId="3364"/>
    <cellStyle name="měny 2 2 2 2 3 2 2 2 3" xfId="2598"/>
    <cellStyle name="měny 2 2 2 2 3 2 2 3" xfId="1208"/>
    <cellStyle name="měny 2 2 2 2 3 2 2 3 2" xfId="2981"/>
    <cellStyle name="měny 2 2 2 2 3 2 2 4" xfId="2215"/>
    <cellStyle name="měny 2 2 2 2 3 2 3" xfId="661"/>
    <cellStyle name="měny 2 2 2 2 3 2 3 2" xfId="1427"/>
    <cellStyle name="měny 2 2 2 2 3 2 3 2 2" xfId="3200"/>
    <cellStyle name="měny 2 2 2 2 3 2 3 3" xfId="2434"/>
    <cellStyle name="měny 2 2 2 2 3 2 4" xfId="278"/>
    <cellStyle name="měny 2 2 2 2 3 2 4 2" xfId="2051"/>
    <cellStyle name="měny 2 2 2 2 3 2 5" xfId="1044"/>
    <cellStyle name="měny 2 2 2 2 3 2 5 2" xfId="2817"/>
    <cellStyle name="měny 2 2 2 2 3 2 6" xfId="1755"/>
    <cellStyle name="měny 2 2 2 2 3 2 6 2" xfId="3528"/>
    <cellStyle name="měny 2 2 2 2 3 2 7" xfId="1887"/>
    <cellStyle name="měny 2 2 2 2 3 3" xfId="224"/>
    <cellStyle name="měny 2 2 2 2 3 3 2" xfId="388"/>
    <cellStyle name="měny 2 2 2 2 3 3 2 2" xfId="771"/>
    <cellStyle name="měny 2 2 2 2 3 3 2 2 2" xfId="1537"/>
    <cellStyle name="měny 2 2 2 2 3 3 2 2 2 2" xfId="3310"/>
    <cellStyle name="měny 2 2 2 2 3 3 2 2 3" xfId="2544"/>
    <cellStyle name="měny 2 2 2 2 3 3 2 3" xfId="1154"/>
    <cellStyle name="měny 2 2 2 2 3 3 2 3 2" xfId="2927"/>
    <cellStyle name="měny 2 2 2 2 3 3 2 4" xfId="2161"/>
    <cellStyle name="měny 2 2 2 2 3 3 3" xfId="607"/>
    <cellStyle name="měny 2 2 2 2 3 3 3 2" xfId="1373"/>
    <cellStyle name="měny 2 2 2 2 3 3 3 2 2" xfId="3146"/>
    <cellStyle name="měny 2 2 2 2 3 3 3 3" xfId="2380"/>
    <cellStyle name="měny 2 2 2 2 3 3 4" xfId="990"/>
    <cellStyle name="měny 2 2 2 2 3 3 4 2" xfId="2763"/>
    <cellStyle name="měny 2 2 2 2 3 3 5" xfId="1997"/>
    <cellStyle name="měny 2 2 2 2 3 4" xfId="333"/>
    <cellStyle name="měny 2 2 2 2 3 4 2" xfId="716"/>
    <cellStyle name="měny 2 2 2 2 3 4 2 2" xfId="1482"/>
    <cellStyle name="měny 2 2 2 2 3 4 2 2 2" xfId="3255"/>
    <cellStyle name="měny 2 2 2 2 3 4 2 3" xfId="2489"/>
    <cellStyle name="měny 2 2 2 2 3 4 3" xfId="1099"/>
    <cellStyle name="měny 2 2 2 2 3 4 3 2" xfId="2872"/>
    <cellStyle name="měny 2 2 2 2 3 4 4" xfId="2106"/>
    <cellStyle name="měny 2 2 2 2 3 5" xfId="497"/>
    <cellStyle name="měny 2 2 2 2 3 5 2" xfId="880"/>
    <cellStyle name="měny 2 2 2 2 3 5 2 2" xfId="1646"/>
    <cellStyle name="měny 2 2 2 2 3 5 2 2 2" xfId="3419"/>
    <cellStyle name="měny 2 2 2 2 3 5 2 3" xfId="2653"/>
    <cellStyle name="měny 2 2 2 2 3 5 3" xfId="1263"/>
    <cellStyle name="měny 2 2 2 2 3 5 3 2" xfId="3036"/>
    <cellStyle name="měny 2 2 2 2 3 5 4" xfId="2270"/>
    <cellStyle name="měny 2 2 2 2 3 6" xfId="552"/>
    <cellStyle name="měny 2 2 2 2 3 6 2" xfId="1318"/>
    <cellStyle name="měny 2 2 2 2 3 6 2 2" xfId="3091"/>
    <cellStyle name="měny 2 2 2 2 3 6 3" xfId="2325"/>
    <cellStyle name="měny 2 2 2 2 3 7" xfId="169"/>
    <cellStyle name="měny 2 2 2 2 3 7 2" xfId="1942"/>
    <cellStyle name="měny 2 2 2 2 3 8" xfId="935"/>
    <cellStyle name="měny 2 2 2 2 3 8 2" xfId="2708"/>
    <cellStyle name="měny 2 2 2 2 3 9" xfId="1701"/>
    <cellStyle name="měny 2 2 2 2 3 9 2" xfId="3474"/>
    <cellStyle name="měny 2 2 2 2 4" xfId="78"/>
    <cellStyle name="měny 2 2 2 2 4 2" xfId="406"/>
    <cellStyle name="měny 2 2 2 2 4 2 2" xfId="789"/>
    <cellStyle name="měny 2 2 2 2 4 2 2 2" xfId="1555"/>
    <cellStyle name="měny 2 2 2 2 4 2 2 2 2" xfId="3328"/>
    <cellStyle name="měny 2 2 2 2 4 2 2 3" xfId="2562"/>
    <cellStyle name="měny 2 2 2 2 4 2 3" xfId="1172"/>
    <cellStyle name="měny 2 2 2 2 4 2 3 2" xfId="2945"/>
    <cellStyle name="měny 2 2 2 2 4 2 4" xfId="2179"/>
    <cellStyle name="měny 2 2 2 2 4 3" xfId="625"/>
    <cellStyle name="měny 2 2 2 2 4 3 2" xfId="1391"/>
    <cellStyle name="měny 2 2 2 2 4 3 2 2" xfId="3164"/>
    <cellStyle name="měny 2 2 2 2 4 3 3" xfId="2398"/>
    <cellStyle name="měny 2 2 2 2 4 4" xfId="242"/>
    <cellStyle name="měny 2 2 2 2 4 4 2" xfId="2015"/>
    <cellStyle name="měny 2 2 2 2 4 5" xfId="1008"/>
    <cellStyle name="měny 2 2 2 2 4 5 2" xfId="2781"/>
    <cellStyle name="měny 2 2 2 2 4 6" xfId="1719"/>
    <cellStyle name="měny 2 2 2 2 4 6 2" xfId="3492"/>
    <cellStyle name="měny 2 2 2 2 4 7" xfId="1851"/>
    <cellStyle name="měny 2 2 2 2 5" xfId="188"/>
    <cellStyle name="měny 2 2 2 2 5 2" xfId="352"/>
    <cellStyle name="měny 2 2 2 2 5 2 2" xfId="735"/>
    <cellStyle name="měny 2 2 2 2 5 2 2 2" xfId="1501"/>
    <cellStyle name="měny 2 2 2 2 5 2 2 2 2" xfId="3274"/>
    <cellStyle name="měny 2 2 2 2 5 2 2 3" xfId="2508"/>
    <cellStyle name="měny 2 2 2 2 5 2 3" xfId="1118"/>
    <cellStyle name="měny 2 2 2 2 5 2 3 2" xfId="2891"/>
    <cellStyle name="měny 2 2 2 2 5 2 4" xfId="2125"/>
    <cellStyle name="měny 2 2 2 2 5 3" xfId="571"/>
    <cellStyle name="měny 2 2 2 2 5 3 2" xfId="1337"/>
    <cellStyle name="měny 2 2 2 2 5 3 2 2" xfId="3110"/>
    <cellStyle name="měny 2 2 2 2 5 3 3" xfId="2344"/>
    <cellStyle name="měny 2 2 2 2 5 4" xfId="954"/>
    <cellStyle name="měny 2 2 2 2 5 4 2" xfId="2727"/>
    <cellStyle name="měny 2 2 2 2 5 5" xfId="1961"/>
    <cellStyle name="měny 2 2 2 2 6" xfId="297"/>
    <cellStyle name="měny 2 2 2 2 6 2" xfId="680"/>
    <cellStyle name="měny 2 2 2 2 6 2 2" xfId="1446"/>
    <cellStyle name="měny 2 2 2 2 6 2 2 2" xfId="3219"/>
    <cellStyle name="měny 2 2 2 2 6 2 3" xfId="2453"/>
    <cellStyle name="měny 2 2 2 2 6 3" xfId="1063"/>
    <cellStyle name="měny 2 2 2 2 6 3 2" xfId="2836"/>
    <cellStyle name="měny 2 2 2 2 6 4" xfId="2070"/>
    <cellStyle name="měny 2 2 2 2 7" xfId="461"/>
    <cellStyle name="měny 2 2 2 2 7 2" xfId="844"/>
    <cellStyle name="měny 2 2 2 2 7 2 2" xfId="1610"/>
    <cellStyle name="měny 2 2 2 2 7 2 2 2" xfId="3383"/>
    <cellStyle name="měny 2 2 2 2 7 2 3" xfId="2617"/>
    <cellStyle name="měny 2 2 2 2 7 3" xfId="1227"/>
    <cellStyle name="měny 2 2 2 2 7 3 2" xfId="3000"/>
    <cellStyle name="měny 2 2 2 2 7 4" xfId="2234"/>
    <cellStyle name="měny 2 2 2 2 8" xfId="516"/>
    <cellStyle name="měny 2 2 2 2 8 2" xfId="1282"/>
    <cellStyle name="měny 2 2 2 2 8 2 2" xfId="3055"/>
    <cellStyle name="měny 2 2 2 2 8 3" xfId="2289"/>
    <cellStyle name="měny 2 2 2 2 9" xfId="133"/>
    <cellStyle name="měny 2 2 2 2 9 2" xfId="1906"/>
    <cellStyle name="měny 2 2 2 3" xfId="30"/>
    <cellStyle name="měny 2 2 2 3 10" xfId="1806"/>
    <cellStyle name="měny 2 2 2 3 2" xfId="87"/>
    <cellStyle name="měny 2 2 2 3 2 2" xfId="415"/>
    <cellStyle name="měny 2 2 2 3 2 2 2" xfId="798"/>
    <cellStyle name="měny 2 2 2 3 2 2 2 2" xfId="1564"/>
    <cellStyle name="měny 2 2 2 3 2 2 2 2 2" xfId="3337"/>
    <cellStyle name="měny 2 2 2 3 2 2 2 3" xfId="2571"/>
    <cellStyle name="měny 2 2 2 3 2 2 3" xfId="1181"/>
    <cellStyle name="měny 2 2 2 3 2 2 3 2" xfId="2954"/>
    <cellStyle name="měny 2 2 2 3 2 2 4" xfId="2188"/>
    <cellStyle name="měny 2 2 2 3 2 3" xfId="634"/>
    <cellStyle name="měny 2 2 2 3 2 3 2" xfId="1400"/>
    <cellStyle name="měny 2 2 2 3 2 3 2 2" xfId="3173"/>
    <cellStyle name="měny 2 2 2 3 2 3 3" xfId="2407"/>
    <cellStyle name="měny 2 2 2 3 2 4" xfId="251"/>
    <cellStyle name="měny 2 2 2 3 2 4 2" xfId="2024"/>
    <cellStyle name="měny 2 2 2 3 2 5" xfId="1017"/>
    <cellStyle name="měny 2 2 2 3 2 5 2" xfId="2790"/>
    <cellStyle name="měny 2 2 2 3 2 6" xfId="1728"/>
    <cellStyle name="měny 2 2 2 3 2 6 2" xfId="3501"/>
    <cellStyle name="měny 2 2 2 3 2 7" xfId="1860"/>
    <cellStyle name="měny 2 2 2 3 3" xfId="197"/>
    <cellStyle name="měny 2 2 2 3 3 2" xfId="361"/>
    <cellStyle name="měny 2 2 2 3 3 2 2" xfId="744"/>
    <cellStyle name="měny 2 2 2 3 3 2 2 2" xfId="1510"/>
    <cellStyle name="měny 2 2 2 3 3 2 2 2 2" xfId="3283"/>
    <cellStyle name="měny 2 2 2 3 3 2 2 3" xfId="2517"/>
    <cellStyle name="měny 2 2 2 3 3 2 3" xfId="1127"/>
    <cellStyle name="měny 2 2 2 3 3 2 3 2" xfId="2900"/>
    <cellStyle name="měny 2 2 2 3 3 2 4" xfId="2134"/>
    <cellStyle name="měny 2 2 2 3 3 3" xfId="580"/>
    <cellStyle name="měny 2 2 2 3 3 3 2" xfId="1346"/>
    <cellStyle name="měny 2 2 2 3 3 3 2 2" xfId="3119"/>
    <cellStyle name="měny 2 2 2 3 3 3 3" xfId="2353"/>
    <cellStyle name="měny 2 2 2 3 3 4" xfId="963"/>
    <cellStyle name="měny 2 2 2 3 3 4 2" xfId="2736"/>
    <cellStyle name="měny 2 2 2 3 3 5" xfId="1970"/>
    <cellStyle name="měny 2 2 2 3 4" xfId="306"/>
    <cellStyle name="měny 2 2 2 3 4 2" xfId="689"/>
    <cellStyle name="měny 2 2 2 3 4 2 2" xfId="1455"/>
    <cellStyle name="měny 2 2 2 3 4 2 2 2" xfId="3228"/>
    <cellStyle name="měny 2 2 2 3 4 2 3" xfId="2462"/>
    <cellStyle name="měny 2 2 2 3 4 3" xfId="1072"/>
    <cellStyle name="měny 2 2 2 3 4 3 2" xfId="2845"/>
    <cellStyle name="měny 2 2 2 3 4 4" xfId="2079"/>
    <cellStyle name="měny 2 2 2 3 5" xfId="470"/>
    <cellStyle name="měny 2 2 2 3 5 2" xfId="853"/>
    <cellStyle name="měny 2 2 2 3 5 2 2" xfId="1619"/>
    <cellStyle name="měny 2 2 2 3 5 2 2 2" xfId="3392"/>
    <cellStyle name="měny 2 2 2 3 5 2 3" xfId="2626"/>
    <cellStyle name="měny 2 2 2 3 5 3" xfId="1236"/>
    <cellStyle name="měny 2 2 2 3 5 3 2" xfId="3009"/>
    <cellStyle name="měny 2 2 2 3 5 4" xfId="2243"/>
    <cellStyle name="měny 2 2 2 3 6" xfId="525"/>
    <cellStyle name="měny 2 2 2 3 6 2" xfId="1291"/>
    <cellStyle name="měny 2 2 2 3 6 2 2" xfId="3064"/>
    <cellStyle name="měny 2 2 2 3 6 3" xfId="2298"/>
    <cellStyle name="měny 2 2 2 3 7" xfId="142"/>
    <cellStyle name="měny 2 2 2 3 7 2" xfId="1915"/>
    <cellStyle name="měny 2 2 2 3 8" xfId="908"/>
    <cellStyle name="měny 2 2 2 3 8 2" xfId="2681"/>
    <cellStyle name="měny 2 2 2 3 9" xfId="1674"/>
    <cellStyle name="měny 2 2 2 3 9 2" xfId="3447"/>
    <cellStyle name="měny 2 2 2 4" xfId="48"/>
    <cellStyle name="měny 2 2 2 4 10" xfId="1824"/>
    <cellStyle name="měny 2 2 2 4 2" xfId="105"/>
    <cellStyle name="měny 2 2 2 4 2 2" xfId="433"/>
    <cellStyle name="měny 2 2 2 4 2 2 2" xfId="816"/>
    <cellStyle name="měny 2 2 2 4 2 2 2 2" xfId="1582"/>
    <cellStyle name="měny 2 2 2 4 2 2 2 2 2" xfId="3355"/>
    <cellStyle name="měny 2 2 2 4 2 2 2 3" xfId="2589"/>
    <cellStyle name="měny 2 2 2 4 2 2 3" xfId="1199"/>
    <cellStyle name="měny 2 2 2 4 2 2 3 2" xfId="2972"/>
    <cellStyle name="měny 2 2 2 4 2 2 4" xfId="2206"/>
    <cellStyle name="měny 2 2 2 4 2 3" xfId="652"/>
    <cellStyle name="měny 2 2 2 4 2 3 2" xfId="1418"/>
    <cellStyle name="měny 2 2 2 4 2 3 2 2" xfId="3191"/>
    <cellStyle name="měny 2 2 2 4 2 3 3" xfId="2425"/>
    <cellStyle name="měny 2 2 2 4 2 4" xfId="269"/>
    <cellStyle name="měny 2 2 2 4 2 4 2" xfId="2042"/>
    <cellStyle name="měny 2 2 2 4 2 5" xfId="1035"/>
    <cellStyle name="měny 2 2 2 4 2 5 2" xfId="2808"/>
    <cellStyle name="měny 2 2 2 4 2 6" xfId="1746"/>
    <cellStyle name="měny 2 2 2 4 2 6 2" xfId="3519"/>
    <cellStyle name="měny 2 2 2 4 2 7" xfId="1878"/>
    <cellStyle name="měny 2 2 2 4 3" xfId="215"/>
    <cellStyle name="měny 2 2 2 4 3 2" xfId="379"/>
    <cellStyle name="měny 2 2 2 4 3 2 2" xfId="762"/>
    <cellStyle name="měny 2 2 2 4 3 2 2 2" xfId="1528"/>
    <cellStyle name="měny 2 2 2 4 3 2 2 2 2" xfId="3301"/>
    <cellStyle name="měny 2 2 2 4 3 2 2 3" xfId="2535"/>
    <cellStyle name="měny 2 2 2 4 3 2 3" xfId="1145"/>
    <cellStyle name="měny 2 2 2 4 3 2 3 2" xfId="2918"/>
    <cellStyle name="měny 2 2 2 4 3 2 4" xfId="2152"/>
    <cellStyle name="měny 2 2 2 4 3 3" xfId="598"/>
    <cellStyle name="měny 2 2 2 4 3 3 2" xfId="1364"/>
    <cellStyle name="měny 2 2 2 4 3 3 2 2" xfId="3137"/>
    <cellStyle name="měny 2 2 2 4 3 3 3" xfId="2371"/>
    <cellStyle name="měny 2 2 2 4 3 4" xfId="981"/>
    <cellStyle name="měny 2 2 2 4 3 4 2" xfId="2754"/>
    <cellStyle name="měny 2 2 2 4 3 5" xfId="1988"/>
    <cellStyle name="měny 2 2 2 4 4" xfId="324"/>
    <cellStyle name="měny 2 2 2 4 4 2" xfId="707"/>
    <cellStyle name="měny 2 2 2 4 4 2 2" xfId="1473"/>
    <cellStyle name="měny 2 2 2 4 4 2 2 2" xfId="3246"/>
    <cellStyle name="měny 2 2 2 4 4 2 3" xfId="2480"/>
    <cellStyle name="měny 2 2 2 4 4 3" xfId="1090"/>
    <cellStyle name="měny 2 2 2 4 4 3 2" xfId="2863"/>
    <cellStyle name="měny 2 2 2 4 4 4" xfId="2097"/>
    <cellStyle name="měny 2 2 2 4 5" xfId="488"/>
    <cellStyle name="měny 2 2 2 4 5 2" xfId="871"/>
    <cellStyle name="měny 2 2 2 4 5 2 2" xfId="1637"/>
    <cellStyle name="měny 2 2 2 4 5 2 2 2" xfId="3410"/>
    <cellStyle name="měny 2 2 2 4 5 2 3" xfId="2644"/>
    <cellStyle name="měny 2 2 2 4 5 3" xfId="1254"/>
    <cellStyle name="měny 2 2 2 4 5 3 2" xfId="3027"/>
    <cellStyle name="měny 2 2 2 4 5 4" xfId="2261"/>
    <cellStyle name="měny 2 2 2 4 6" xfId="543"/>
    <cellStyle name="měny 2 2 2 4 6 2" xfId="1309"/>
    <cellStyle name="měny 2 2 2 4 6 2 2" xfId="3082"/>
    <cellStyle name="měny 2 2 2 4 6 3" xfId="2316"/>
    <cellStyle name="měny 2 2 2 4 7" xfId="160"/>
    <cellStyle name="měny 2 2 2 4 7 2" xfId="1933"/>
    <cellStyle name="měny 2 2 2 4 8" xfId="926"/>
    <cellStyle name="měny 2 2 2 4 8 2" xfId="2699"/>
    <cellStyle name="měny 2 2 2 4 9" xfId="1692"/>
    <cellStyle name="měny 2 2 2 4 9 2" xfId="3465"/>
    <cellStyle name="měny 2 2 2 5" xfId="69"/>
    <cellStyle name="měny 2 2 2 5 2" xfId="397"/>
    <cellStyle name="měny 2 2 2 5 2 2" xfId="780"/>
    <cellStyle name="měny 2 2 2 5 2 2 2" xfId="1546"/>
    <cellStyle name="měny 2 2 2 5 2 2 2 2" xfId="3319"/>
    <cellStyle name="měny 2 2 2 5 2 2 3" xfId="2553"/>
    <cellStyle name="měny 2 2 2 5 2 3" xfId="1163"/>
    <cellStyle name="měny 2 2 2 5 2 3 2" xfId="2936"/>
    <cellStyle name="měny 2 2 2 5 2 4" xfId="2170"/>
    <cellStyle name="měny 2 2 2 5 3" xfId="616"/>
    <cellStyle name="měny 2 2 2 5 3 2" xfId="1382"/>
    <cellStyle name="měny 2 2 2 5 3 2 2" xfId="3155"/>
    <cellStyle name="měny 2 2 2 5 3 3" xfId="2389"/>
    <cellStyle name="měny 2 2 2 5 4" xfId="233"/>
    <cellStyle name="měny 2 2 2 5 4 2" xfId="2006"/>
    <cellStyle name="měny 2 2 2 5 5" xfId="999"/>
    <cellStyle name="měny 2 2 2 5 5 2" xfId="2772"/>
    <cellStyle name="měny 2 2 2 5 6" xfId="1710"/>
    <cellStyle name="měny 2 2 2 5 6 2" xfId="3483"/>
    <cellStyle name="měny 2 2 2 5 7" xfId="1842"/>
    <cellStyle name="měny 2 2 2 6" xfId="179"/>
    <cellStyle name="měny 2 2 2 6 2" xfId="343"/>
    <cellStyle name="měny 2 2 2 6 2 2" xfId="726"/>
    <cellStyle name="měny 2 2 2 6 2 2 2" xfId="1492"/>
    <cellStyle name="měny 2 2 2 6 2 2 2 2" xfId="3265"/>
    <cellStyle name="měny 2 2 2 6 2 2 3" xfId="2499"/>
    <cellStyle name="měny 2 2 2 6 2 3" xfId="1109"/>
    <cellStyle name="měny 2 2 2 6 2 3 2" xfId="2882"/>
    <cellStyle name="měny 2 2 2 6 2 4" xfId="2116"/>
    <cellStyle name="měny 2 2 2 6 3" xfId="562"/>
    <cellStyle name="měny 2 2 2 6 3 2" xfId="1328"/>
    <cellStyle name="měny 2 2 2 6 3 2 2" xfId="3101"/>
    <cellStyle name="měny 2 2 2 6 3 3" xfId="2335"/>
    <cellStyle name="měny 2 2 2 6 4" xfId="945"/>
    <cellStyle name="měny 2 2 2 6 4 2" xfId="2718"/>
    <cellStyle name="měny 2 2 2 6 5" xfId="1952"/>
    <cellStyle name="měny 2 2 2 7" xfId="288"/>
    <cellStyle name="měny 2 2 2 7 2" xfId="671"/>
    <cellStyle name="měny 2 2 2 7 2 2" xfId="1437"/>
    <cellStyle name="měny 2 2 2 7 2 2 2" xfId="3210"/>
    <cellStyle name="měny 2 2 2 7 2 3" xfId="2444"/>
    <cellStyle name="měny 2 2 2 7 3" xfId="1054"/>
    <cellStyle name="měny 2 2 2 7 3 2" xfId="2827"/>
    <cellStyle name="měny 2 2 2 7 4" xfId="2061"/>
    <cellStyle name="měny 2 2 2 8" xfId="452"/>
    <cellStyle name="měny 2 2 2 8 2" xfId="835"/>
    <cellStyle name="měny 2 2 2 8 2 2" xfId="1601"/>
    <cellStyle name="měny 2 2 2 8 2 2 2" xfId="3374"/>
    <cellStyle name="měny 2 2 2 8 2 3" xfId="2608"/>
    <cellStyle name="měny 2 2 2 8 3" xfId="1218"/>
    <cellStyle name="měny 2 2 2 8 3 2" xfId="2991"/>
    <cellStyle name="měny 2 2 2 8 4" xfId="2225"/>
    <cellStyle name="měny 2 2 2 9" xfId="507"/>
    <cellStyle name="měny 2 2 2 9 2" xfId="1273"/>
    <cellStyle name="měny 2 2 2 9 2 2" xfId="3046"/>
    <cellStyle name="měny 2 2 2 9 3" xfId="2280"/>
    <cellStyle name="měny 2 2 3" xfId="15"/>
    <cellStyle name="měny 2 2 3 10" xfId="127"/>
    <cellStyle name="měny 2 2 3 10 2" xfId="1900"/>
    <cellStyle name="měny 2 2 3 11" xfId="893"/>
    <cellStyle name="měny 2 2 3 11 2" xfId="2666"/>
    <cellStyle name="měny 2 2 3 12" xfId="1659"/>
    <cellStyle name="měny 2 2 3 12 2" xfId="3432"/>
    <cellStyle name="měny 2 2 3 13" xfId="1791"/>
    <cellStyle name="měny 2 2 3 2" xfId="24"/>
    <cellStyle name="měny 2 2 3 2 10" xfId="902"/>
    <cellStyle name="měny 2 2 3 2 10 2" xfId="2675"/>
    <cellStyle name="měny 2 2 3 2 11" xfId="1668"/>
    <cellStyle name="měny 2 2 3 2 11 2" xfId="3441"/>
    <cellStyle name="měny 2 2 3 2 12" xfId="1800"/>
    <cellStyle name="měny 2 2 3 2 2" xfId="42"/>
    <cellStyle name="měny 2 2 3 2 2 10" xfId="1818"/>
    <cellStyle name="měny 2 2 3 2 2 2" xfId="99"/>
    <cellStyle name="měny 2 2 3 2 2 2 2" xfId="427"/>
    <cellStyle name="měny 2 2 3 2 2 2 2 2" xfId="810"/>
    <cellStyle name="měny 2 2 3 2 2 2 2 2 2" xfId="1576"/>
    <cellStyle name="měny 2 2 3 2 2 2 2 2 2 2" xfId="3349"/>
    <cellStyle name="měny 2 2 3 2 2 2 2 2 3" xfId="2583"/>
    <cellStyle name="měny 2 2 3 2 2 2 2 3" xfId="1193"/>
    <cellStyle name="měny 2 2 3 2 2 2 2 3 2" xfId="2966"/>
    <cellStyle name="měny 2 2 3 2 2 2 2 4" xfId="2200"/>
    <cellStyle name="měny 2 2 3 2 2 2 3" xfId="646"/>
    <cellStyle name="měny 2 2 3 2 2 2 3 2" xfId="1412"/>
    <cellStyle name="měny 2 2 3 2 2 2 3 2 2" xfId="3185"/>
    <cellStyle name="měny 2 2 3 2 2 2 3 3" xfId="2419"/>
    <cellStyle name="měny 2 2 3 2 2 2 4" xfId="263"/>
    <cellStyle name="měny 2 2 3 2 2 2 4 2" xfId="2036"/>
    <cellStyle name="měny 2 2 3 2 2 2 5" xfId="1029"/>
    <cellStyle name="měny 2 2 3 2 2 2 5 2" xfId="2802"/>
    <cellStyle name="měny 2 2 3 2 2 2 6" xfId="1740"/>
    <cellStyle name="měny 2 2 3 2 2 2 6 2" xfId="3513"/>
    <cellStyle name="měny 2 2 3 2 2 2 7" xfId="1872"/>
    <cellStyle name="měny 2 2 3 2 2 3" xfId="209"/>
    <cellStyle name="měny 2 2 3 2 2 3 2" xfId="373"/>
    <cellStyle name="měny 2 2 3 2 2 3 2 2" xfId="756"/>
    <cellStyle name="měny 2 2 3 2 2 3 2 2 2" xfId="1522"/>
    <cellStyle name="měny 2 2 3 2 2 3 2 2 2 2" xfId="3295"/>
    <cellStyle name="měny 2 2 3 2 2 3 2 2 3" xfId="2529"/>
    <cellStyle name="měny 2 2 3 2 2 3 2 3" xfId="1139"/>
    <cellStyle name="měny 2 2 3 2 2 3 2 3 2" xfId="2912"/>
    <cellStyle name="měny 2 2 3 2 2 3 2 4" xfId="2146"/>
    <cellStyle name="měny 2 2 3 2 2 3 3" xfId="592"/>
    <cellStyle name="měny 2 2 3 2 2 3 3 2" xfId="1358"/>
    <cellStyle name="měny 2 2 3 2 2 3 3 2 2" xfId="3131"/>
    <cellStyle name="měny 2 2 3 2 2 3 3 3" xfId="2365"/>
    <cellStyle name="měny 2 2 3 2 2 3 4" xfId="975"/>
    <cellStyle name="měny 2 2 3 2 2 3 4 2" xfId="2748"/>
    <cellStyle name="měny 2 2 3 2 2 3 5" xfId="1982"/>
    <cellStyle name="měny 2 2 3 2 2 4" xfId="318"/>
    <cellStyle name="měny 2 2 3 2 2 4 2" xfId="701"/>
    <cellStyle name="měny 2 2 3 2 2 4 2 2" xfId="1467"/>
    <cellStyle name="měny 2 2 3 2 2 4 2 2 2" xfId="3240"/>
    <cellStyle name="měny 2 2 3 2 2 4 2 3" xfId="2474"/>
    <cellStyle name="měny 2 2 3 2 2 4 3" xfId="1084"/>
    <cellStyle name="měny 2 2 3 2 2 4 3 2" xfId="2857"/>
    <cellStyle name="měny 2 2 3 2 2 4 4" xfId="2091"/>
    <cellStyle name="měny 2 2 3 2 2 5" xfId="482"/>
    <cellStyle name="měny 2 2 3 2 2 5 2" xfId="865"/>
    <cellStyle name="měny 2 2 3 2 2 5 2 2" xfId="1631"/>
    <cellStyle name="měny 2 2 3 2 2 5 2 2 2" xfId="3404"/>
    <cellStyle name="měny 2 2 3 2 2 5 2 3" xfId="2638"/>
    <cellStyle name="měny 2 2 3 2 2 5 3" xfId="1248"/>
    <cellStyle name="měny 2 2 3 2 2 5 3 2" xfId="3021"/>
    <cellStyle name="měny 2 2 3 2 2 5 4" xfId="2255"/>
    <cellStyle name="měny 2 2 3 2 2 6" xfId="537"/>
    <cellStyle name="měny 2 2 3 2 2 6 2" xfId="1303"/>
    <cellStyle name="měny 2 2 3 2 2 6 2 2" xfId="3076"/>
    <cellStyle name="měny 2 2 3 2 2 6 3" xfId="2310"/>
    <cellStyle name="měny 2 2 3 2 2 7" xfId="154"/>
    <cellStyle name="měny 2 2 3 2 2 7 2" xfId="1927"/>
    <cellStyle name="měny 2 2 3 2 2 8" xfId="920"/>
    <cellStyle name="měny 2 2 3 2 2 8 2" xfId="2693"/>
    <cellStyle name="měny 2 2 3 2 2 9" xfId="1686"/>
    <cellStyle name="měny 2 2 3 2 2 9 2" xfId="3459"/>
    <cellStyle name="měny 2 2 3 2 3" xfId="60"/>
    <cellStyle name="měny 2 2 3 2 3 10" xfId="1836"/>
    <cellStyle name="měny 2 2 3 2 3 2" xfId="117"/>
    <cellStyle name="měny 2 2 3 2 3 2 2" xfId="445"/>
    <cellStyle name="měny 2 2 3 2 3 2 2 2" xfId="828"/>
    <cellStyle name="měny 2 2 3 2 3 2 2 2 2" xfId="1594"/>
    <cellStyle name="měny 2 2 3 2 3 2 2 2 2 2" xfId="3367"/>
    <cellStyle name="měny 2 2 3 2 3 2 2 2 3" xfId="2601"/>
    <cellStyle name="měny 2 2 3 2 3 2 2 3" xfId="1211"/>
    <cellStyle name="měny 2 2 3 2 3 2 2 3 2" xfId="2984"/>
    <cellStyle name="měny 2 2 3 2 3 2 2 4" xfId="2218"/>
    <cellStyle name="měny 2 2 3 2 3 2 3" xfId="664"/>
    <cellStyle name="měny 2 2 3 2 3 2 3 2" xfId="1430"/>
    <cellStyle name="měny 2 2 3 2 3 2 3 2 2" xfId="3203"/>
    <cellStyle name="měny 2 2 3 2 3 2 3 3" xfId="2437"/>
    <cellStyle name="měny 2 2 3 2 3 2 4" xfId="281"/>
    <cellStyle name="měny 2 2 3 2 3 2 4 2" xfId="2054"/>
    <cellStyle name="měny 2 2 3 2 3 2 5" xfId="1047"/>
    <cellStyle name="měny 2 2 3 2 3 2 5 2" xfId="2820"/>
    <cellStyle name="měny 2 2 3 2 3 2 6" xfId="1758"/>
    <cellStyle name="měny 2 2 3 2 3 2 6 2" xfId="3531"/>
    <cellStyle name="měny 2 2 3 2 3 2 7" xfId="1890"/>
    <cellStyle name="měny 2 2 3 2 3 3" xfId="227"/>
    <cellStyle name="měny 2 2 3 2 3 3 2" xfId="391"/>
    <cellStyle name="měny 2 2 3 2 3 3 2 2" xfId="774"/>
    <cellStyle name="měny 2 2 3 2 3 3 2 2 2" xfId="1540"/>
    <cellStyle name="měny 2 2 3 2 3 3 2 2 2 2" xfId="3313"/>
    <cellStyle name="měny 2 2 3 2 3 3 2 2 3" xfId="2547"/>
    <cellStyle name="měny 2 2 3 2 3 3 2 3" xfId="1157"/>
    <cellStyle name="měny 2 2 3 2 3 3 2 3 2" xfId="2930"/>
    <cellStyle name="měny 2 2 3 2 3 3 2 4" xfId="2164"/>
    <cellStyle name="měny 2 2 3 2 3 3 3" xfId="610"/>
    <cellStyle name="měny 2 2 3 2 3 3 3 2" xfId="1376"/>
    <cellStyle name="měny 2 2 3 2 3 3 3 2 2" xfId="3149"/>
    <cellStyle name="měny 2 2 3 2 3 3 3 3" xfId="2383"/>
    <cellStyle name="měny 2 2 3 2 3 3 4" xfId="993"/>
    <cellStyle name="měny 2 2 3 2 3 3 4 2" xfId="2766"/>
    <cellStyle name="měny 2 2 3 2 3 3 5" xfId="2000"/>
    <cellStyle name="měny 2 2 3 2 3 4" xfId="336"/>
    <cellStyle name="měny 2 2 3 2 3 4 2" xfId="719"/>
    <cellStyle name="měny 2 2 3 2 3 4 2 2" xfId="1485"/>
    <cellStyle name="měny 2 2 3 2 3 4 2 2 2" xfId="3258"/>
    <cellStyle name="měny 2 2 3 2 3 4 2 3" xfId="2492"/>
    <cellStyle name="měny 2 2 3 2 3 4 3" xfId="1102"/>
    <cellStyle name="měny 2 2 3 2 3 4 3 2" xfId="2875"/>
    <cellStyle name="měny 2 2 3 2 3 4 4" xfId="2109"/>
    <cellStyle name="měny 2 2 3 2 3 5" xfId="500"/>
    <cellStyle name="měny 2 2 3 2 3 5 2" xfId="883"/>
    <cellStyle name="měny 2 2 3 2 3 5 2 2" xfId="1649"/>
    <cellStyle name="měny 2 2 3 2 3 5 2 2 2" xfId="3422"/>
    <cellStyle name="měny 2 2 3 2 3 5 2 3" xfId="2656"/>
    <cellStyle name="měny 2 2 3 2 3 5 3" xfId="1266"/>
    <cellStyle name="měny 2 2 3 2 3 5 3 2" xfId="3039"/>
    <cellStyle name="měny 2 2 3 2 3 5 4" xfId="2273"/>
    <cellStyle name="měny 2 2 3 2 3 6" xfId="555"/>
    <cellStyle name="měny 2 2 3 2 3 6 2" xfId="1321"/>
    <cellStyle name="měny 2 2 3 2 3 6 2 2" xfId="3094"/>
    <cellStyle name="měny 2 2 3 2 3 6 3" xfId="2328"/>
    <cellStyle name="měny 2 2 3 2 3 7" xfId="172"/>
    <cellStyle name="měny 2 2 3 2 3 7 2" xfId="1945"/>
    <cellStyle name="měny 2 2 3 2 3 8" xfId="938"/>
    <cellStyle name="měny 2 2 3 2 3 8 2" xfId="2711"/>
    <cellStyle name="měny 2 2 3 2 3 9" xfId="1704"/>
    <cellStyle name="měny 2 2 3 2 3 9 2" xfId="3477"/>
    <cellStyle name="měny 2 2 3 2 4" xfId="81"/>
    <cellStyle name="měny 2 2 3 2 4 2" xfId="409"/>
    <cellStyle name="měny 2 2 3 2 4 2 2" xfId="792"/>
    <cellStyle name="měny 2 2 3 2 4 2 2 2" xfId="1558"/>
    <cellStyle name="měny 2 2 3 2 4 2 2 2 2" xfId="3331"/>
    <cellStyle name="měny 2 2 3 2 4 2 2 3" xfId="2565"/>
    <cellStyle name="měny 2 2 3 2 4 2 3" xfId="1175"/>
    <cellStyle name="měny 2 2 3 2 4 2 3 2" xfId="2948"/>
    <cellStyle name="měny 2 2 3 2 4 2 4" xfId="2182"/>
    <cellStyle name="měny 2 2 3 2 4 3" xfId="628"/>
    <cellStyle name="měny 2 2 3 2 4 3 2" xfId="1394"/>
    <cellStyle name="měny 2 2 3 2 4 3 2 2" xfId="3167"/>
    <cellStyle name="měny 2 2 3 2 4 3 3" xfId="2401"/>
    <cellStyle name="měny 2 2 3 2 4 4" xfId="245"/>
    <cellStyle name="měny 2 2 3 2 4 4 2" xfId="2018"/>
    <cellStyle name="měny 2 2 3 2 4 5" xfId="1011"/>
    <cellStyle name="měny 2 2 3 2 4 5 2" xfId="2784"/>
    <cellStyle name="měny 2 2 3 2 4 6" xfId="1722"/>
    <cellStyle name="měny 2 2 3 2 4 6 2" xfId="3495"/>
    <cellStyle name="měny 2 2 3 2 4 7" xfId="1854"/>
    <cellStyle name="měny 2 2 3 2 5" xfId="191"/>
    <cellStyle name="měny 2 2 3 2 5 2" xfId="355"/>
    <cellStyle name="měny 2 2 3 2 5 2 2" xfId="738"/>
    <cellStyle name="měny 2 2 3 2 5 2 2 2" xfId="1504"/>
    <cellStyle name="měny 2 2 3 2 5 2 2 2 2" xfId="3277"/>
    <cellStyle name="měny 2 2 3 2 5 2 2 3" xfId="2511"/>
    <cellStyle name="měny 2 2 3 2 5 2 3" xfId="1121"/>
    <cellStyle name="měny 2 2 3 2 5 2 3 2" xfId="2894"/>
    <cellStyle name="měny 2 2 3 2 5 2 4" xfId="2128"/>
    <cellStyle name="měny 2 2 3 2 5 3" xfId="574"/>
    <cellStyle name="měny 2 2 3 2 5 3 2" xfId="1340"/>
    <cellStyle name="měny 2 2 3 2 5 3 2 2" xfId="3113"/>
    <cellStyle name="měny 2 2 3 2 5 3 3" xfId="2347"/>
    <cellStyle name="měny 2 2 3 2 5 4" xfId="957"/>
    <cellStyle name="měny 2 2 3 2 5 4 2" xfId="2730"/>
    <cellStyle name="měny 2 2 3 2 5 5" xfId="1964"/>
    <cellStyle name="měny 2 2 3 2 6" xfId="300"/>
    <cellStyle name="měny 2 2 3 2 6 2" xfId="683"/>
    <cellStyle name="měny 2 2 3 2 6 2 2" xfId="1449"/>
    <cellStyle name="měny 2 2 3 2 6 2 2 2" xfId="3222"/>
    <cellStyle name="měny 2 2 3 2 6 2 3" xfId="2456"/>
    <cellStyle name="měny 2 2 3 2 6 3" xfId="1066"/>
    <cellStyle name="měny 2 2 3 2 6 3 2" xfId="2839"/>
    <cellStyle name="měny 2 2 3 2 6 4" xfId="2073"/>
    <cellStyle name="měny 2 2 3 2 7" xfId="464"/>
    <cellStyle name="měny 2 2 3 2 7 2" xfId="847"/>
    <cellStyle name="měny 2 2 3 2 7 2 2" xfId="1613"/>
    <cellStyle name="měny 2 2 3 2 7 2 2 2" xfId="3386"/>
    <cellStyle name="měny 2 2 3 2 7 2 3" xfId="2620"/>
    <cellStyle name="měny 2 2 3 2 7 3" xfId="1230"/>
    <cellStyle name="měny 2 2 3 2 7 3 2" xfId="3003"/>
    <cellStyle name="měny 2 2 3 2 7 4" xfId="2237"/>
    <cellStyle name="měny 2 2 3 2 8" xfId="519"/>
    <cellStyle name="měny 2 2 3 2 8 2" xfId="1285"/>
    <cellStyle name="měny 2 2 3 2 8 2 2" xfId="3058"/>
    <cellStyle name="měny 2 2 3 2 8 3" xfId="2292"/>
    <cellStyle name="měny 2 2 3 2 9" xfId="136"/>
    <cellStyle name="měny 2 2 3 2 9 2" xfId="1909"/>
    <cellStyle name="měny 2 2 3 3" xfId="33"/>
    <cellStyle name="měny 2 2 3 3 10" xfId="1809"/>
    <cellStyle name="měny 2 2 3 3 2" xfId="90"/>
    <cellStyle name="měny 2 2 3 3 2 2" xfId="418"/>
    <cellStyle name="měny 2 2 3 3 2 2 2" xfId="801"/>
    <cellStyle name="měny 2 2 3 3 2 2 2 2" xfId="1567"/>
    <cellStyle name="měny 2 2 3 3 2 2 2 2 2" xfId="3340"/>
    <cellStyle name="měny 2 2 3 3 2 2 2 3" xfId="2574"/>
    <cellStyle name="měny 2 2 3 3 2 2 3" xfId="1184"/>
    <cellStyle name="měny 2 2 3 3 2 2 3 2" xfId="2957"/>
    <cellStyle name="měny 2 2 3 3 2 2 4" xfId="2191"/>
    <cellStyle name="měny 2 2 3 3 2 3" xfId="637"/>
    <cellStyle name="měny 2 2 3 3 2 3 2" xfId="1403"/>
    <cellStyle name="měny 2 2 3 3 2 3 2 2" xfId="3176"/>
    <cellStyle name="měny 2 2 3 3 2 3 3" xfId="2410"/>
    <cellStyle name="měny 2 2 3 3 2 4" xfId="254"/>
    <cellStyle name="měny 2 2 3 3 2 4 2" xfId="2027"/>
    <cellStyle name="měny 2 2 3 3 2 5" xfId="1020"/>
    <cellStyle name="měny 2 2 3 3 2 5 2" xfId="2793"/>
    <cellStyle name="měny 2 2 3 3 2 6" xfId="1731"/>
    <cellStyle name="měny 2 2 3 3 2 6 2" xfId="3504"/>
    <cellStyle name="měny 2 2 3 3 2 7" xfId="1863"/>
    <cellStyle name="měny 2 2 3 3 3" xfId="200"/>
    <cellStyle name="měny 2 2 3 3 3 2" xfId="364"/>
    <cellStyle name="měny 2 2 3 3 3 2 2" xfId="747"/>
    <cellStyle name="měny 2 2 3 3 3 2 2 2" xfId="1513"/>
    <cellStyle name="měny 2 2 3 3 3 2 2 2 2" xfId="3286"/>
    <cellStyle name="měny 2 2 3 3 3 2 2 3" xfId="2520"/>
    <cellStyle name="měny 2 2 3 3 3 2 3" xfId="1130"/>
    <cellStyle name="měny 2 2 3 3 3 2 3 2" xfId="2903"/>
    <cellStyle name="měny 2 2 3 3 3 2 4" xfId="2137"/>
    <cellStyle name="měny 2 2 3 3 3 3" xfId="583"/>
    <cellStyle name="měny 2 2 3 3 3 3 2" xfId="1349"/>
    <cellStyle name="měny 2 2 3 3 3 3 2 2" xfId="3122"/>
    <cellStyle name="měny 2 2 3 3 3 3 3" xfId="2356"/>
    <cellStyle name="měny 2 2 3 3 3 4" xfId="966"/>
    <cellStyle name="měny 2 2 3 3 3 4 2" xfId="2739"/>
    <cellStyle name="měny 2 2 3 3 3 5" xfId="1973"/>
    <cellStyle name="měny 2 2 3 3 4" xfId="309"/>
    <cellStyle name="měny 2 2 3 3 4 2" xfId="692"/>
    <cellStyle name="měny 2 2 3 3 4 2 2" xfId="1458"/>
    <cellStyle name="měny 2 2 3 3 4 2 2 2" xfId="3231"/>
    <cellStyle name="měny 2 2 3 3 4 2 3" xfId="2465"/>
    <cellStyle name="měny 2 2 3 3 4 3" xfId="1075"/>
    <cellStyle name="měny 2 2 3 3 4 3 2" xfId="2848"/>
    <cellStyle name="měny 2 2 3 3 4 4" xfId="2082"/>
    <cellStyle name="měny 2 2 3 3 5" xfId="473"/>
    <cellStyle name="měny 2 2 3 3 5 2" xfId="856"/>
    <cellStyle name="měny 2 2 3 3 5 2 2" xfId="1622"/>
    <cellStyle name="měny 2 2 3 3 5 2 2 2" xfId="3395"/>
    <cellStyle name="měny 2 2 3 3 5 2 3" xfId="2629"/>
    <cellStyle name="měny 2 2 3 3 5 3" xfId="1239"/>
    <cellStyle name="měny 2 2 3 3 5 3 2" xfId="3012"/>
    <cellStyle name="měny 2 2 3 3 5 4" xfId="2246"/>
    <cellStyle name="měny 2 2 3 3 6" xfId="528"/>
    <cellStyle name="měny 2 2 3 3 6 2" xfId="1294"/>
    <cellStyle name="měny 2 2 3 3 6 2 2" xfId="3067"/>
    <cellStyle name="měny 2 2 3 3 6 3" xfId="2301"/>
    <cellStyle name="měny 2 2 3 3 7" xfId="145"/>
    <cellStyle name="měny 2 2 3 3 7 2" xfId="1918"/>
    <cellStyle name="měny 2 2 3 3 8" xfId="911"/>
    <cellStyle name="měny 2 2 3 3 8 2" xfId="2684"/>
    <cellStyle name="měny 2 2 3 3 9" xfId="1677"/>
    <cellStyle name="měny 2 2 3 3 9 2" xfId="3450"/>
    <cellStyle name="měny 2 2 3 4" xfId="51"/>
    <cellStyle name="měny 2 2 3 4 10" xfId="1827"/>
    <cellStyle name="měny 2 2 3 4 2" xfId="108"/>
    <cellStyle name="měny 2 2 3 4 2 2" xfId="436"/>
    <cellStyle name="měny 2 2 3 4 2 2 2" xfId="819"/>
    <cellStyle name="měny 2 2 3 4 2 2 2 2" xfId="1585"/>
    <cellStyle name="měny 2 2 3 4 2 2 2 2 2" xfId="3358"/>
    <cellStyle name="měny 2 2 3 4 2 2 2 3" xfId="2592"/>
    <cellStyle name="měny 2 2 3 4 2 2 3" xfId="1202"/>
    <cellStyle name="měny 2 2 3 4 2 2 3 2" xfId="2975"/>
    <cellStyle name="měny 2 2 3 4 2 2 4" xfId="2209"/>
    <cellStyle name="měny 2 2 3 4 2 3" xfId="655"/>
    <cellStyle name="měny 2 2 3 4 2 3 2" xfId="1421"/>
    <cellStyle name="měny 2 2 3 4 2 3 2 2" xfId="3194"/>
    <cellStyle name="měny 2 2 3 4 2 3 3" xfId="2428"/>
    <cellStyle name="měny 2 2 3 4 2 4" xfId="272"/>
    <cellStyle name="měny 2 2 3 4 2 4 2" xfId="2045"/>
    <cellStyle name="měny 2 2 3 4 2 5" xfId="1038"/>
    <cellStyle name="měny 2 2 3 4 2 5 2" xfId="2811"/>
    <cellStyle name="měny 2 2 3 4 2 6" xfId="1749"/>
    <cellStyle name="měny 2 2 3 4 2 6 2" xfId="3522"/>
    <cellStyle name="měny 2 2 3 4 2 7" xfId="1881"/>
    <cellStyle name="měny 2 2 3 4 3" xfId="218"/>
    <cellStyle name="měny 2 2 3 4 3 2" xfId="382"/>
    <cellStyle name="měny 2 2 3 4 3 2 2" xfId="765"/>
    <cellStyle name="měny 2 2 3 4 3 2 2 2" xfId="1531"/>
    <cellStyle name="měny 2 2 3 4 3 2 2 2 2" xfId="3304"/>
    <cellStyle name="měny 2 2 3 4 3 2 2 3" xfId="2538"/>
    <cellStyle name="měny 2 2 3 4 3 2 3" xfId="1148"/>
    <cellStyle name="měny 2 2 3 4 3 2 3 2" xfId="2921"/>
    <cellStyle name="měny 2 2 3 4 3 2 4" xfId="2155"/>
    <cellStyle name="měny 2 2 3 4 3 3" xfId="601"/>
    <cellStyle name="měny 2 2 3 4 3 3 2" xfId="1367"/>
    <cellStyle name="měny 2 2 3 4 3 3 2 2" xfId="3140"/>
    <cellStyle name="měny 2 2 3 4 3 3 3" xfId="2374"/>
    <cellStyle name="měny 2 2 3 4 3 4" xfId="984"/>
    <cellStyle name="měny 2 2 3 4 3 4 2" xfId="2757"/>
    <cellStyle name="měny 2 2 3 4 3 5" xfId="1991"/>
    <cellStyle name="měny 2 2 3 4 4" xfId="327"/>
    <cellStyle name="měny 2 2 3 4 4 2" xfId="710"/>
    <cellStyle name="měny 2 2 3 4 4 2 2" xfId="1476"/>
    <cellStyle name="měny 2 2 3 4 4 2 2 2" xfId="3249"/>
    <cellStyle name="měny 2 2 3 4 4 2 3" xfId="2483"/>
    <cellStyle name="měny 2 2 3 4 4 3" xfId="1093"/>
    <cellStyle name="měny 2 2 3 4 4 3 2" xfId="2866"/>
    <cellStyle name="měny 2 2 3 4 4 4" xfId="2100"/>
    <cellStyle name="měny 2 2 3 4 5" xfId="491"/>
    <cellStyle name="měny 2 2 3 4 5 2" xfId="874"/>
    <cellStyle name="měny 2 2 3 4 5 2 2" xfId="1640"/>
    <cellStyle name="měny 2 2 3 4 5 2 2 2" xfId="3413"/>
    <cellStyle name="měny 2 2 3 4 5 2 3" xfId="2647"/>
    <cellStyle name="měny 2 2 3 4 5 3" xfId="1257"/>
    <cellStyle name="měny 2 2 3 4 5 3 2" xfId="3030"/>
    <cellStyle name="měny 2 2 3 4 5 4" xfId="2264"/>
    <cellStyle name="měny 2 2 3 4 6" xfId="546"/>
    <cellStyle name="měny 2 2 3 4 6 2" xfId="1312"/>
    <cellStyle name="měny 2 2 3 4 6 2 2" xfId="3085"/>
    <cellStyle name="měny 2 2 3 4 6 3" xfId="2319"/>
    <cellStyle name="měny 2 2 3 4 7" xfId="163"/>
    <cellStyle name="měny 2 2 3 4 7 2" xfId="1936"/>
    <cellStyle name="měny 2 2 3 4 8" xfId="929"/>
    <cellStyle name="měny 2 2 3 4 8 2" xfId="2702"/>
    <cellStyle name="měny 2 2 3 4 9" xfId="1695"/>
    <cellStyle name="měny 2 2 3 4 9 2" xfId="3468"/>
    <cellStyle name="měny 2 2 3 5" xfId="72"/>
    <cellStyle name="měny 2 2 3 5 2" xfId="400"/>
    <cellStyle name="měny 2 2 3 5 2 2" xfId="783"/>
    <cellStyle name="měny 2 2 3 5 2 2 2" xfId="1549"/>
    <cellStyle name="měny 2 2 3 5 2 2 2 2" xfId="3322"/>
    <cellStyle name="měny 2 2 3 5 2 2 3" xfId="2556"/>
    <cellStyle name="měny 2 2 3 5 2 3" xfId="1166"/>
    <cellStyle name="měny 2 2 3 5 2 3 2" xfId="2939"/>
    <cellStyle name="měny 2 2 3 5 2 4" xfId="2173"/>
    <cellStyle name="měny 2 2 3 5 3" xfId="619"/>
    <cellStyle name="měny 2 2 3 5 3 2" xfId="1385"/>
    <cellStyle name="měny 2 2 3 5 3 2 2" xfId="3158"/>
    <cellStyle name="měny 2 2 3 5 3 3" xfId="2392"/>
    <cellStyle name="měny 2 2 3 5 4" xfId="236"/>
    <cellStyle name="měny 2 2 3 5 4 2" xfId="2009"/>
    <cellStyle name="měny 2 2 3 5 5" xfId="1002"/>
    <cellStyle name="měny 2 2 3 5 5 2" xfId="2775"/>
    <cellStyle name="měny 2 2 3 5 6" xfId="1713"/>
    <cellStyle name="měny 2 2 3 5 6 2" xfId="3486"/>
    <cellStyle name="měny 2 2 3 5 7" xfId="1845"/>
    <cellStyle name="měny 2 2 3 6" xfId="182"/>
    <cellStyle name="měny 2 2 3 6 2" xfId="346"/>
    <cellStyle name="měny 2 2 3 6 2 2" xfId="729"/>
    <cellStyle name="měny 2 2 3 6 2 2 2" xfId="1495"/>
    <cellStyle name="měny 2 2 3 6 2 2 2 2" xfId="3268"/>
    <cellStyle name="měny 2 2 3 6 2 2 3" xfId="2502"/>
    <cellStyle name="měny 2 2 3 6 2 3" xfId="1112"/>
    <cellStyle name="měny 2 2 3 6 2 3 2" xfId="2885"/>
    <cellStyle name="měny 2 2 3 6 2 4" xfId="2119"/>
    <cellStyle name="měny 2 2 3 6 3" xfId="565"/>
    <cellStyle name="měny 2 2 3 6 3 2" xfId="1331"/>
    <cellStyle name="měny 2 2 3 6 3 2 2" xfId="3104"/>
    <cellStyle name="měny 2 2 3 6 3 3" xfId="2338"/>
    <cellStyle name="měny 2 2 3 6 4" xfId="948"/>
    <cellStyle name="měny 2 2 3 6 4 2" xfId="2721"/>
    <cellStyle name="měny 2 2 3 6 5" xfId="1955"/>
    <cellStyle name="měny 2 2 3 7" xfId="291"/>
    <cellStyle name="měny 2 2 3 7 2" xfId="674"/>
    <cellStyle name="měny 2 2 3 7 2 2" xfId="1440"/>
    <cellStyle name="měny 2 2 3 7 2 2 2" xfId="3213"/>
    <cellStyle name="měny 2 2 3 7 2 3" xfId="2447"/>
    <cellStyle name="měny 2 2 3 7 3" xfId="1057"/>
    <cellStyle name="měny 2 2 3 7 3 2" xfId="2830"/>
    <cellStyle name="měny 2 2 3 7 4" xfId="2064"/>
    <cellStyle name="měny 2 2 3 8" xfId="455"/>
    <cellStyle name="měny 2 2 3 8 2" xfId="838"/>
    <cellStyle name="měny 2 2 3 8 2 2" xfId="1604"/>
    <cellStyle name="měny 2 2 3 8 2 2 2" xfId="3377"/>
    <cellStyle name="měny 2 2 3 8 2 3" xfId="2611"/>
    <cellStyle name="měny 2 2 3 8 3" xfId="1221"/>
    <cellStyle name="měny 2 2 3 8 3 2" xfId="2994"/>
    <cellStyle name="měny 2 2 3 8 4" xfId="2228"/>
    <cellStyle name="měny 2 2 3 9" xfId="510"/>
    <cellStyle name="měny 2 2 3 9 2" xfId="1276"/>
    <cellStyle name="měny 2 2 3 9 2 2" xfId="3049"/>
    <cellStyle name="měny 2 2 3 9 3" xfId="2283"/>
    <cellStyle name="měny 2 2 4" xfId="18"/>
    <cellStyle name="měny 2 2 4 10" xfId="896"/>
    <cellStyle name="měny 2 2 4 10 2" xfId="2669"/>
    <cellStyle name="měny 2 2 4 11" xfId="1662"/>
    <cellStyle name="měny 2 2 4 11 2" xfId="3435"/>
    <cellStyle name="měny 2 2 4 12" xfId="1794"/>
    <cellStyle name="měny 2 2 4 2" xfId="36"/>
    <cellStyle name="měny 2 2 4 2 10" xfId="1812"/>
    <cellStyle name="měny 2 2 4 2 2" xfId="93"/>
    <cellStyle name="měny 2 2 4 2 2 2" xfId="421"/>
    <cellStyle name="měny 2 2 4 2 2 2 2" xfId="804"/>
    <cellStyle name="měny 2 2 4 2 2 2 2 2" xfId="1570"/>
    <cellStyle name="měny 2 2 4 2 2 2 2 2 2" xfId="3343"/>
    <cellStyle name="měny 2 2 4 2 2 2 2 3" xfId="2577"/>
    <cellStyle name="měny 2 2 4 2 2 2 3" xfId="1187"/>
    <cellStyle name="měny 2 2 4 2 2 2 3 2" xfId="2960"/>
    <cellStyle name="měny 2 2 4 2 2 2 4" xfId="2194"/>
    <cellStyle name="měny 2 2 4 2 2 3" xfId="640"/>
    <cellStyle name="měny 2 2 4 2 2 3 2" xfId="1406"/>
    <cellStyle name="měny 2 2 4 2 2 3 2 2" xfId="3179"/>
    <cellStyle name="měny 2 2 4 2 2 3 3" xfId="2413"/>
    <cellStyle name="měny 2 2 4 2 2 4" xfId="257"/>
    <cellStyle name="měny 2 2 4 2 2 4 2" xfId="2030"/>
    <cellStyle name="měny 2 2 4 2 2 5" xfId="1023"/>
    <cellStyle name="měny 2 2 4 2 2 5 2" xfId="2796"/>
    <cellStyle name="měny 2 2 4 2 2 6" xfId="1734"/>
    <cellStyle name="měny 2 2 4 2 2 6 2" xfId="3507"/>
    <cellStyle name="měny 2 2 4 2 2 7" xfId="1866"/>
    <cellStyle name="měny 2 2 4 2 3" xfId="203"/>
    <cellStyle name="měny 2 2 4 2 3 2" xfId="367"/>
    <cellStyle name="měny 2 2 4 2 3 2 2" xfId="750"/>
    <cellStyle name="měny 2 2 4 2 3 2 2 2" xfId="1516"/>
    <cellStyle name="měny 2 2 4 2 3 2 2 2 2" xfId="3289"/>
    <cellStyle name="měny 2 2 4 2 3 2 2 3" xfId="2523"/>
    <cellStyle name="měny 2 2 4 2 3 2 3" xfId="1133"/>
    <cellStyle name="měny 2 2 4 2 3 2 3 2" xfId="2906"/>
    <cellStyle name="měny 2 2 4 2 3 2 4" xfId="2140"/>
    <cellStyle name="měny 2 2 4 2 3 3" xfId="586"/>
    <cellStyle name="měny 2 2 4 2 3 3 2" xfId="1352"/>
    <cellStyle name="měny 2 2 4 2 3 3 2 2" xfId="3125"/>
    <cellStyle name="měny 2 2 4 2 3 3 3" xfId="2359"/>
    <cellStyle name="měny 2 2 4 2 3 4" xfId="969"/>
    <cellStyle name="měny 2 2 4 2 3 4 2" xfId="2742"/>
    <cellStyle name="měny 2 2 4 2 3 5" xfId="1976"/>
    <cellStyle name="měny 2 2 4 2 4" xfId="312"/>
    <cellStyle name="měny 2 2 4 2 4 2" xfId="695"/>
    <cellStyle name="měny 2 2 4 2 4 2 2" xfId="1461"/>
    <cellStyle name="měny 2 2 4 2 4 2 2 2" xfId="3234"/>
    <cellStyle name="měny 2 2 4 2 4 2 3" xfId="2468"/>
    <cellStyle name="měny 2 2 4 2 4 3" xfId="1078"/>
    <cellStyle name="měny 2 2 4 2 4 3 2" xfId="2851"/>
    <cellStyle name="měny 2 2 4 2 4 4" xfId="2085"/>
    <cellStyle name="měny 2 2 4 2 5" xfId="476"/>
    <cellStyle name="měny 2 2 4 2 5 2" xfId="859"/>
    <cellStyle name="měny 2 2 4 2 5 2 2" xfId="1625"/>
    <cellStyle name="měny 2 2 4 2 5 2 2 2" xfId="3398"/>
    <cellStyle name="měny 2 2 4 2 5 2 3" xfId="2632"/>
    <cellStyle name="měny 2 2 4 2 5 3" xfId="1242"/>
    <cellStyle name="měny 2 2 4 2 5 3 2" xfId="3015"/>
    <cellStyle name="měny 2 2 4 2 5 4" xfId="2249"/>
    <cellStyle name="měny 2 2 4 2 6" xfId="531"/>
    <cellStyle name="měny 2 2 4 2 6 2" xfId="1297"/>
    <cellStyle name="měny 2 2 4 2 6 2 2" xfId="3070"/>
    <cellStyle name="měny 2 2 4 2 6 3" xfId="2304"/>
    <cellStyle name="měny 2 2 4 2 7" xfId="148"/>
    <cellStyle name="měny 2 2 4 2 7 2" xfId="1921"/>
    <cellStyle name="měny 2 2 4 2 8" xfId="914"/>
    <cellStyle name="měny 2 2 4 2 8 2" xfId="2687"/>
    <cellStyle name="měny 2 2 4 2 9" xfId="1680"/>
    <cellStyle name="měny 2 2 4 2 9 2" xfId="3453"/>
    <cellStyle name="měny 2 2 4 3" xfId="54"/>
    <cellStyle name="měny 2 2 4 3 10" xfId="1830"/>
    <cellStyle name="měny 2 2 4 3 2" xfId="111"/>
    <cellStyle name="měny 2 2 4 3 2 2" xfId="439"/>
    <cellStyle name="měny 2 2 4 3 2 2 2" xfId="822"/>
    <cellStyle name="měny 2 2 4 3 2 2 2 2" xfId="1588"/>
    <cellStyle name="měny 2 2 4 3 2 2 2 2 2" xfId="3361"/>
    <cellStyle name="měny 2 2 4 3 2 2 2 3" xfId="2595"/>
    <cellStyle name="měny 2 2 4 3 2 2 3" xfId="1205"/>
    <cellStyle name="měny 2 2 4 3 2 2 3 2" xfId="2978"/>
    <cellStyle name="měny 2 2 4 3 2 2 4" xfId="2212"/>
    <cellStyle name="měny 2 2 4 3 2 3" xfId="658"/>
    <cellStyle name="měny 2 2 4 3 2 3 2" xfId="1424"/>
    <cellStyle name="měny 2 2 4 3 2 3 2 2" xfId="3197"/>
    <cellStyle name="měny 2 2 4 3 2 3 3" xfId="2431"/>
    <cellStyle name="měny 2 2 4 3 2 4" xfId="275"/>
    <cellStyle name="měny 2 2 4 3 2 4 2" xfId="2048"/>
    <cellStyle name="měny 2 2 4 3 2 5" xfId="1041"/>
    <cellStyle name="měny 2 2 4 3 2 5 2" xfId="2814"/>
    <cellStyle name="měny 2 2 4 3 2 6" xfId="1752"/>
    <cellStyle name="měny 2 2 4 3 2 6 2" xfId="3525"/>
    <cellStyle name="měny 2 2 4 3 2 7" xfId="1884"/>
    <cellStyle name="měny 2 2 4 3 3" xfId="221"/>
    <cellStyle name="měny 2 2 4 3 3 2" xfId="385"/>
    <cellStyle name="měny 2 2 4 3 3 2 2" xfId="768"/>
    <cellStyle name="měny 2 2 4 3 3 2 2 2" xfId="1534"/>
    <cellStyle name="měny 2 2 4 3 3 2 2 2 2" xfId="3307"/>
    <cellStyle name="měny 2 2 4 3 3 2 2 3" xfId="2541"/>
    <cellStyle name="měny 2 2 4 3 3 2 3" xfId="1151"/>
    <cellStyle name="měny 2 2 4 3 3 2 3 2" xfId="2924"/>
    <cellStyle name="měny 2 2 4 3 3 2 4" xfId="2158"/>
    <cellStyle name="měny 2 2 4 3 3 3" xfId="604"/>
    <cellStyle name="měny 2 2 4 3 3 3 2" xfId="1370"/>
    <cellStyle name="měny 2 2 4 3 3 3 2 2" xfId="3143"/>
    <cellStyle name="měny 2 2 4 3 3 3 3" xfId="2377"/>
    <cellStyle name="měny 2 2 4 3 3 4" xfId="987"/>
    <cellStyle name="měny 2 2 4 3 3 4 2" xfId="2760"/>
    <cellStyle name="měny 2 2 4 3 3 5" xfId="1994"/>
    <cellStyle name="měny 2 2 4 3 4" xfId="330"/>
    <cellStyle name="měny 2 2 4 3 4 2" xfId="713"/>
    <cellStyle name="měny 2 2 4 3 4 2 2" xfId="1479"/>
    <cellStyle name="měny 2 2 4 3 4 2 2 2" xfId="3252"/>
    <cellStyle name="měny 2 2 4 3 4 2 3" xfId="2486"/>
    <cellStyle name="měny 2 2 4 3 4 3" xfId="1096"/>
    <cellStyle name="měny 2 2 4 3 4 3 2" xfId="2869"/>
    <cellStyle name="měny 2 2 4 3 4 4" xfId="2103"/>
    <cellStyle name="měny 2 2 4 3 5" xfId="494"/>
    <cellStyle name="měny 2 2 4 3 5 2" xfId="877"/>
    <cellStyle name="měny 2 2 4 3 5 2 2" xfId="1643"/>
    <cellStyle name="měny 2 2 4 3 5 2 2 2" xfId="3416"/>
    <cellStyle name="měny 2 2 4 3 5 2 3" xfId="2650"/>
    <cellStyle name="měny 2 2 4 3 5 3" xfId="1260"/>
    <cellStyle name="měny 2 2 4 3 5 3 2" xfId="3033"/>
    <cellStyle name="měny 2 2 4 3 5 4" xfId="2267"/>
    <cellStyle name="měny 2 2 4 3 6" xfId="549"/>
    <cellStyle name="měny 2 2 4 3 6 2" xfId="1315"/>
    <cellStyle name="měny 2 2 4 3 6 2 2" xfId="3088"/>
    <cellStyle name="měny 2 2 4 3 6 3" xfId="2322"/>
    <cellStyle name="měny 2 2 4 3 7" xfId="166"/>
    <cellStyle name="měny 2 2 4 3 7 2" xfId="1939"/>
    <cellStyle name="měny 2 2 4 3 8" xfId="932"/>
    <cellStyle name="měny 2 2 4 3 8 2" xfId="2705"/>
    <cellStyle name="měny 2 2 4 3 9" xfId="1698"/>
    <cellStyle name="měny 2 2 4 3 9 2" xfId="3471"/>
    <cellStyle name="měny 2 2 4 4" xfId="75"/>
    <cellStyle name="měny 2 2 4 4 2" xfId="403"/>
    <cellStyle name="měny 2 2 4 4 2 2" xfId="786"/>
    <cellStyle name="měny 2 2 4 4 2 2 2" xfId="1552"/>
    <cellStyle name="měny 2 2 4 4 2 2 2 2" xfId="3325"/>
    <cellStyle name="měny 2 2 4 4 2 2 3" xfId="2559"/>
    <cellStyle name="měny 2 2 4 4 2 3" xfId="1169"/>
    <cellStyle name="měny 2 2 4 4 2 3 2" xfId="2942"/>
    <cellStyle name="měny 2 2 4 4 2 4" xfId="2176"/>
    <cellStyle name="měny 2 2 4 4 3" xfId="622"/>
    <cellStyle name="měny 2 2 4 4 3 2" xfId="1388"/>
    <cellStyle name="měny 2 2 4 4 3 2 2" xfId="3161"/>
    <cellStyle name="měny 2 2 4 4 3 3" xfId="2395"/>
    <cellStyle name="měny 2 2 4 4 4" xfId="239"/>
    <cellStyle name="měny 2 2 4 4 4 2" xfId="2012"/>
    <cellStyle name="měny 2 2 4 4 5" xfId="1005"/>
    <cellStyle name="měny 2 2 4 4 5 2" xfId="2778"/>
    <cellStyle name="měny 2 2 4 4 6" xfId="1716"/>
    <cellStyle name="měny 2 2 4 4 6 2" xfId="3489"/>
    <cellStyle name="měny 2 2 4 4 7" xfId="1848"/>
    <cellStyle name="měny 2 2 4 5" xfId="185"/>
    <cellStyle name="měny 2 2 4 5 2" xfId="349"/>
    <cellStyle name="měny 2 2 4 5 2 2" xfId="732"/>
    <cellStyle name="měny 2 2 4 5 2 2 2" xfId="1498"/>
    <cellStyle name="měny 2 2 4 5 2 2 2 2" xfId="3271"/>
    <cellStyle name="měny 2 2 4 5 2 2 3" xfId="2505"/>
    <cellStyle name="měny 2 2 4 5 2 3" xfId="1115"/>
    <cellStyle name="měny 2 2 4 5 2 3 2" xfId="2888"/>
    <cellStyle name="měny 2 2 4 5 2 4" xfId="2122"/>
    <cellStyle name="měny 2 2 4 5 3" xfId="568"/>
    <cellStyle name="měny 2 2 4 5 3 2" xfId="1334"/>
    <cellStyle name="měny 2 2 4 5 3 2 2" xfId="3107"/>
    <cellStyle name="měny 2 2 4 5 3 3" xfId="2341"/>
    <cellStyle name="měny 2 2 4 5 4" xfId="951"/>
    <cellStyle name="měny 2 2 4 5 4 2" xfId="2724"/>
    <cellStyle name="měny 2 2 4 5 5" xfId="1958"/>
    <cellStyle name="měny 2 2 4 6" xfId="294"/>
    <cellStyle name="měny 2 2 4 6 2" xfId="677"/>
    <cellStyle name="měny 2 2 4 6 2 2" xfId="1443"/>
    <cellStyle name="měny 2 2 4 6 2 2 2" xfId="3216"/>
    <cellStyle name="měny 2 2 4 6 2 3" xfId="2450"/>
    <cellStyle name="měny 2 2 4 6 3" xfId="1060"/>
    <cellStyle name="měny 2 2 4 6 3 2" xfId="2833"/>
    <cellStyle name="měny 2 2 4 6 4" xfId="2067"/>
    <cellStyle name="měny 2 2 4 7" xfId="458"/>
    <cellStyle name="měny 2 2 4 7 2" xfId="841"/>
    <cellStyle name="měny 2 2 4 7 2 2" xfId="1607"/>
    <cellStyle name="měny 2 2 4 7 2 2 2" xfId="3380"/>
    <cellStyle name="měny 2 2 4 7 2 3" xfId="2614"/>
    <cellStyle name="měny 2 2 4 7 3" xfId="1224"/>
    <cellStyle name="měny 2 2 4 7 3 2" xfId="2997"/>
    <cellStyle name="měny 2 2 4 7 4" xfId="2231"/>
    <cellStyle name="měny 2 2 4 8" xfId="513"/>
    <cellStyle name="měny 2 2 4 8 2" xfId="1279"/>
    <cellStyle name="měny 2 2 4 8 2 2" xfId="3052"/>
    <cellStyle name="měny 2 2 4 8 3" xfId="2286"/>
    <cellStyle name="měny 2 2 4 9" xfId="130"/>
    <cellStyle name="měny 2 2 4 9 2" xfId="1903"/>
    <cellStyle name="měny 2 2 5" xfId="27"/>
    <cellStyle name="měny 2 2 5 10" xfId="1803"/>
    <cellStyle name="měny 2 2 5 2" xfId="84"/>
    <cellStyle name="měny 2 2 5 2 2" xfId="412"/>
    <cellStyle name="měny 2 2 5 2 2 2" xfId="795"/>
    <cellStyle name="měny 2 2 5 2 2 2 2" xfId="1561"/>
    <cellStyle name="měny 2 2 5 2 2 2 2 2" xfId="3334"/>
    <cellStyle name="měny 2 2 5 2 2 2 3" xfId="2568"/>
    <cellStyle name="měny 2 2 5 2 2 3" xfId="1178"/>
    <cellStyle name="měny 2 2 5 2 2 3 2" xfId="2951"/>
    <cellStyle name="měny 2 2 5 2 2 4" xfId="2185"/>
    <cellStyle name="měny 2 2 5 2 3" xfId="631"/>
    <cellStyle name="měny 2 2 5 2 3 2" xfId="1397"/>
    <cellStyle name="měny 2 2 5 2 3 2 2" xfId="3170"/>
    <cellStyle name="měny 2 2 5 2 3 3" xfId="2404"/>
    <cellStyle name="měny 2 2 5 2 4" xfId="248"/>
    <cellStyle name="měny 2 2 5 2 4 2" xfId="2021"/>
    <cellStyle name="měny 2 2 5 2 5" xfId="1014"/>
    <cellStyle name="měny 2 2 5 2 5 2" xfId="2787"/>
    <cellStyle name="měny 2 2 5 2 6" xfId="1725"/>
    <cellStyle name="měny 2 2 5 2 6 2" xfId="3498"/>
    <cellStyle name="měny 2 2 5 2 7" xfId="1857"/>
    <cellStyle name="měny 2 2 5 3" xfId="194"/>
    <cellStyle name="měny 2 2 5 3 2" xfId="358"/>
    <cellStyle name="měny 2 2 5 3 2 2" xfId="741"/>
    <cellStyle name="měny 2 2 5 3 2 2 2" xfId="1507"/>
    <cellStyle name="měny 2 2 5 3 2 2 2 2" xfId="3280"/>
    <cellStyle name="měny 2 2 5 3 2 2 3" xfId="2514"/>
    <cellStyle name="měny 2 2 5 3 2 3" xfId="1124"/>
    <cellStyle name="měny 2 2 5 3 2 3 2" xfId="2897"/>
    <cellStyle name="měny 2 2 5 3 2 4" xfId="2131"/>
    <cellStyle name="měny 2 2 5 3 3" xfId="577"/>
    <cellStyle name="měny 2 2 5 3 3 2" xfId="1343"/>
    <cellStyle name="měny 2 2 5 3 3 2 2" xfId="3116"/>
    <cellStyle name="měny 2 2 5 3 3 3" xfId="2350"/>
    <cellStyle name="měny 2 2 5 3 4" xfId="960"/>
    <cellStyle name="měny 2 2 5 3 4 2" xfId="2733"/>
    <cellStyle name="měny 2 2 5 3 5" xfId="1967"/>
    <cellStyle name="měny 2 2 5 4" xfId="303"/>
    <cellStyle name="měny 2 2 5 4 2" xfId="686"/>
    <cellStyle name="měny 2 2 5 4 2 2" xfId="1452"/>
    <cellStyle name="měny 2 2 5 4 2 2 2" xfId="3225"/>
    <cellStyle name="měny 2 2 5 4 2 3" xfId="2459"/>
    <cellStyle name="měny 2 2 5 4 3" xfId="1069"/>
    <cellStyle name="měny 2 2 5 4 3 2" xfId="2842"/>
    <cellStyle name="měny 2 2 5 4 4" xfId="2076"/>
    <cellStyle name="měny 2 2 5 5" xfId="467"/>
    <cellStyle name="měny 2 2 5 5 2" xfId="850"/>
    <cellStyle name="měny 2 2 5 5 2 2" xfId="1616"/>
    <cellStyle name="měny 2 2 5 5 2 2 2" xfId="3389"/>
    <cellStyle name="měny 2 2 5 5 2 3" xfId="2623"/>
    <cellStyle name="měny 2 2 5 5 3" xfId="1233"/>
    <cellStyle name="měny 2 2 5 5 3 2" xfId="3006"/>
    <cellStyle name="měny 2 2 5 5 4" xfId="2240"/>
    <cellStyle name="měny 2 2 5 6" xfId="522"/>
    <cellStyle name="měny 2 2 5 6 2" xfId="1288"/>
    <cellStyle name="měny 2 2 5 6 2 2" xfId="3061"/>
    <cellStyle name="měny 2 2 5 6 3" xfId="2295"/>
    <cellStyle name="měny 2 2 5 7" xfId="139"/>
    <cellStyle name="měny 2 2 5 7 2" xfId="1912"/>
    <cellStyle name="měny 2 2 5 8" xfId="905"/>
    <cellStyle name="měny 2 2 5 8 2" xfId="2678"/>
    <cellStyle name="měny 2 2 5 9" xfId="1671"/>
    <cellStyle name="měny 2 2 5 9 2" xfId="3444"/>
    <cellStyle name="měny 2 2 6" xfId="45"/>
    <cellStyle name="měny 2 2 6 10" xfId="1821"/>
    <cellStyle name="měny 2 2 6 2" xfId="102"/>
    <cellStyle name="měny 2 2 6 2 2" xfId="430"/>
    <cellStyle name="měny 2 2 6 2 2 2" xfId="813"/>
    <cellStyle name="měny 2 2 6 2 2 2 2" xfId="1579"/>
    <cellStyle name="měny 2 2 6 2 2 2 2 2" xfId="3352"/>
    <cellStyle name="měny 2 2 6 2 2 2 3" xfId="2586"/>
    <cellStyle name="měny 2 2 6 2 2 3" xfId="1196"/>
    <cellStyle name="měny 2 2 6 2 2 3 2" xfId="2969"/>
    <cellStyle name="měny 2 2 6 2 2 4" xfId="2203"/>
    <cellStyle name="měny 2 2 6 2 3" xfId="649"/>
    <cellStyle name="měny 2 2 6 2 3 2" xfId="1415"/>
    <cellStyle name="měny 2 2 6 2 3 2 2" xfId="3188"/>
    <cellStyle name="měny 2 2 6 2 3 3" xfId="2422"/>
    <cellStyle name="měny 2 2 6 2 4" xfId="266"/>
    <cellStyle name="měny 2 2 6 2 4 2" xfId="2039"/>
    <cellStyle name="měny 2 2 6 2 5" xfId="1032"/>
    <cellStyle name="měny 2 2 6 2 5 2" xfId="2805"/>
    <cellStyle name="měny 2 2 6 2 6" xfId="1743"/>
    <cellStyle name="měny 2 2 6 2 6 2" xfId="3516"/>
    <cellStyle name="měny 2 2 6 2 7" xfId="1875"/>
    <cellStyle name="měny 2 2 6 3" xfId="212"/>
    <cellStyle name="měny 2 2 6 3 2" xfId="376"/>
    <cellStyle name="měny 2 2 6 3 2 2" xfId="759"/>
    <cellStyle name="měny 2 2 6 3 2 2 2" xfId="1525"/>
    <cellStyle name="měny 2 2 6 3 2 2 2 2" xfId="3298"/>
    <cellStyle name="měny 2 2 6 3 2 2 3" xfId="2532"/>
    <cellStyle name="měny 2 2 6 3 2 3" xfId="1142"/>
    <cellStyle name="měny 2 2 6 3 2 3 2" xfId="2915"/>
    <cellStyle name="měny 2 2 6 3 2 4" xfId="2149"/>
    <cellStyle name="měny 2 2 6 3 3" xfId="595"/>
    <cellStyle name="měny 2 2 6 3 3 2" xfId="1361"/>
    <cellStyle name="měny 2 2 6 3 3 2 2" xfId="3134"/>
    <cellStyle name="měny 2 2 6 3 3 3" xfId="2368"/>
    <cellStyle name="měny 2 2 6 3 4" xfId="978"/>
    <cellStyle name="měny 2 2 6 3 4 2" xfId="2751"/>
    <cellStyle name="měny 2 2 6 3 5" xfId="1985"/>
    <cellStyle name="měny 2 2 6 4" xfId="321"/>
    <cellStyle name="měny 2 2 6 4 2" xfId="704"/>
    <cellStyle name="měny 2 2 6 4 2 2" xfId="1470"/>
    <cellStyle name="měny 2 2 6 4 2 2 2" xfId="3243"/>
    <cellStyle name="měny 2 2 6 4 2 3" xfId="2477"/>
    <cellStyle name="měny 2 2 6 4 3" xfId="1087"/>
    <cellStyle name="měny 2 2 6 4 3 2" xfId="2860"/>
    <cellStyle name="měny 2 2 6 4 4" xfId="2094"/>
    <cellStyle name="měny 2 2 6 5" xfId="485"/>
    <cellStyle name="měny 2 2 6 5 2" xfId="868"/>
    <cellStyle name="měny 2 2 6 5 2 2" xfId="1634"/>
    <cellStyle name="měny 2 2 6 5 2 2 2" xfId="3407"/>
    <cellStyle name="měny 2 2 6 5 2 3" xfId="2641"/>
    <cellStyle name="měny 2 2 6 5 3" xfId="1251"/>
    <cellStyle name="měny 2 2 6 5 3 2" xfId="3024"/>
    <cellStyle name="měny 2 2 6 5 4" xfId="2258"/>
    <cellStyle name="měny 2 2 6 6" xfId="540"/>
    <cellStyle name="měny 2 2 6 6 2" xfId="1306"/>
    <cellStyle name="měny 2 2 6 6 2 2" xfId="3079"/>
    <cellStyle name="měny 2 2 6 6 3" xfId="2313"/>
    <cellStyle name="měny 2 2 6 7" xfId="157"/>
    <cellStyle name="měny 2 2 6 7 2" xfId="1930"/>
    <cellStyle name="měny 2 2 6 8" xfId="923"/>
    <cellStyle name="měny 2 2 6 8 2" xfId="2696"/>
    <cellStyle name="měny 2 2 6 9" xfId="1689"/>
    <cellStyle name="měny 2 2 6 9 2" xfId="3462"/>
    <cellStyle name="měny 2 2 7" xfId="66"/>
    <cellStyle name="měny 2 2 7 2" xfId="394"/>
    <cellStyle name="měny 2 2 7 2 2" xfId="777"/>
    <cellStyle name="měny 2 2 7 2 2 2" xfId="1543"/>
    <cellStyle name="měny 2 2 7 2 2 2 2" xfId="3316"/>
    <cellStyle name="měny 2 2 7 2 2 3" xfId="2550"/>
    <cellStyle name="měny 2 2 7 2 3" xfId="1160"/>
    <cellStyle name="měny 2 2 7 2 3 2" xfId="2933"/>
    <cellStyle name="měny 2 2 7 2 4" xfId="2167"/>
    <cellStyle name="měny 2 2 7 3" xfId="613"/>
    <cellStyle name="měny 2 2 7 3 2" xfId="1379"/>
    <cellStyle name="měny 2 2 7 3 2 2" xfId="3152"/>
    <cellStyle name="měny 2 2 7 3 3" xfId="2386"/>
    <cellStyle name="měny 2 2 7 4" xfId="230"/>
    <cellStyle name="měny 2 2 7 4 2" xfId="2003"/>
    <cellStyle name="měny 2 2 7 5" xfId="996"/>
    <cellStyle name="měny 2 2 7 5 2" xfId="2769"/>
    <cellStyle name="měny 2 2 7 6" xfId="1707"/>
    <cellStyle name="měny 2 2 7 6 2" xfId="3480"/>
    <cellStyle name="měny 2 2 7 7" xfId="1839"/>
    <cellStyle name="měny 2 2 8" xfId="176"/>
    <cellStyle name="měny 2 2 8 2" xfId="340"/>
    <cellStyle name="měny 2 2 8 2 2" xfId="723"/>
    <cellStyle name="měny 2 2 8 2 2 2" xfId="1489"/>
    <cellStyle name="měny 2 2 8 2 2 2 2" xfId="3262"/>
    <cellStyle name="měny 2 2 8 2 2 3" xfId="2496"/>
    <cellStyle name="měny 2 2 8 2 3" xfId="1106"/>
    <cellStyle name="měny 2 2 8 2 3 2" xfId="2879"/>
    <cellStyle name="měny 2 2 8 2 4" xfId="2113"/>
    <cellStyle name="měny 2 2 8 3" xfId="559"/>
    <cellStyle name="měny 2 2 8 3 2" xfId="1325"/>
    <cellStyle name="měny 2 2 8 3 2 2" xfId="3098"/>
    <cellStyle name="měny 2 2 8 3 3" xfId="2332"/>
    <cellStyle name="měny 2 2 8 4" xfId="942"/>
    <cellStyle name="měny 2 2 8 4 2" xfId="2715"/>
    <cellStyle name="měny 2 2 8 5" xfId="1949"/>
    <cellStyle name="měny 2 2 9" xfId="285"/>
    <cellStyle name="měny 2 2 9 2" xfId="668"/>
    <cellStyle name="měny 2 2 9 2 2" xfId="1434"/>
    <cellStyle name="měny 2 2 9 2 2 2" xfId="3207"/>
    <cellStyle name="měny 2 2 9 2 3" xfId="2441"/>
    <cellStyle name="měny 2 2 9 3" xfId="1051"/>
    <cellStyle name="měny 2 2 9 3 2" xfId="2824"/>
    <cellStyle name="měny 2 2 9 4" xfId="2058"/>
    <cellStyle name="měny 2 3" xfId="10"/>
    <cellStyle name="měny 2 3 10" xfId="450"/>
    <cellStyle name="měny 2 3 10 2" xfId="833"/>
    <cellStyle name="měny 2 3 10 2 2" xfId="1599"/>
    <cellStyle name="měny 2 3 10 2 2 2" xfId="3372"/>
    <cellStyle name="měny 2 3 10 2 3" xfId="2606"/>
    <cellStyle name="měny 2 3 10 3" xfId="1216"/>
    <cellStyle name="měny 2 3 10 3 2" xfId="2989"/>
    <cellStyle name="měny 2 3 10 4" xfId="2223"/>
    <cellStyle name="měny 2 3 11" xfId="505"/>
    <cellStyle name="měny 2 3 11 2" xfId="1271"/>
    <cellStyle name="měny 2 3 11 2 2" xfId="3044"/>
    <cellStyle name="měny 2 3 11 3" xfId="2278"/>
    <cellStyle name="měny 2 3 12" xfId="122"/>
    <cellStyle name="měny 2 3 12 2" xfId="1895"/>
    <cellStyle name="měny 2 3 13" xfId="888"/>
    <cellStyle name="měny 2 3 13 2" xfId="2661"/>
    <cellStyle name="měny 2 3 14" xfId="1654"/>
    <cellStyle name="měny 2 3 14 2" xfId="3427"/>
    <cellStyle name="měny 2 3 15" xfId="1786"/>
    <cellStyle name="měny 2 3 2" xfId="13"/>
    <cellStyle name="měny 2 3 2 10" xfId="125"/>
    <cellStyle name="měny 2 3 2 10 2" xfId="1898"/>
    <cellStyle name="měny 2 3 2 11" xfId="891"/>
    <cellStyle name="měny 2 3 2 11 2" xfId="2664"/>
    <cellStyle name="měny 2 3 2 12" xfId="1657"/>
    <cellStyle name="měny 2 3 2 12 2" xfId="3430"/>
    <cellStyle name="měny 2 3 2 13" xfId="1789"/>
    <cellStyle name="měny 2 3 2 2" xfId="22"/>
    <cellStyle name="měny 2 3 2 2 10" xfId="900"/>
    <cellStyle name="měny 2 3 2 2 10 2" xfId="2673"/>
    <cellStyle name="měny 2 3 2 2 11" xfId="1666"/>
    <cellStyle name="měny 2 3 2 2 11 2" xfId="3439"/>
    <cellStyle name="měny 2 3 2 2 12" xfId="1798"/>
    <cellStyle name="měny 2 3 2 2 2" xfId="40"/>
    <cellStyle name="měny 2 3 2 2 2 10" xfId="1816"/>
    <cellStyle name="měny 2 3 2 2 2 2" xfId="97"/>
    <cellStyle name="měny 2 3 2 2 2 2 2" xfId="425"/>
    <cellStyle name="měny 2 3 2 2 2 2 2 2" xfId="808"/>
    <cellStyle name="měny 2 3 2 2 2 2 2 2 2" xfId="1574"/>
    <cellStyle name="měny 2 3 2 2 2 2 2 2 2 2" xfId="3347"/>
    <cellStyle name="měny 2 3 2 2 2 2 2 2 3" xfId="2581"/>
    <cellStyle name="měny 2 3 2 2 2 2 2 3" xfId="1191"/>
    <cellStyle name="měny 2 3 2 2 2 2 2 3 2" xfId="2964"/>
    <cellStyle name="měny 2 3 2 2 2 2 2 4" xfId="2198"/>
    <cellStyle name="měny 2 3 2 2 2 2 3" xfId="644"/>
    <cellStyle name="měny 2 3 2 2 2 2 3 2" xfId="1410"/>
    <cellStyle name="měny 2 3 2 2 2 2 3 2 2" xfId="3183"/>
    <cellStyle name="měny 2 3 2 2 2 2 3 3" xfId="2417"/>
    <cellStyle name="měny 2 3 2 2 2 2 4" xfId="261"/>
    <cellStyle name="měny 2 3 2 2 2 2 4 2" xfId="2034"/>
    <cellStyle name="měny 2 3 2 2 2 2 5" xfId="1027"/>
    <cellStyle name="měny 2 3 2 2 2 2 5 2" xfId="2800"/>
    <cellStyle name="měny 2 3 2 2 2 2 6" xfId="1738"/>
    <cellStyle name="měny 2 3 2 2 2 2 6 2" xfId="3511"/>
    <cellStyle name="měny 2 3 2 2 2 2 7" xfId="1870"/>
    <cellStyle name="měny 2 3 2 2 2 3" xfId="207"/>
    <cellStyle name="měny 2 3 2 2 2 3 2" xfId="371"/>
    <cellStyle name="měny 2 3 2 2 2 3 2 2" xfId="754"/>
    <cellStyle name="měny 2 3 2 2 2 3 2 2 2" xfId="1520"/>
    <cellStyle name="měny 2 3 2 2 2 3 2 2 2 2" xfId="3293"/>
    <cellStyle name="měny 2 3 2 2 2 3 2 2 3" xfId="2527"/>
    <cellStyle name="měny 2 3 2 2 2 3 2 3" xfId="1137"/>
    <cellStyle name="měny 2 3 2 2 2 3 2 3 2" xfId="2910"/>
    <cellStyle name="měny 2 3 2 2 2 3 2 4" xfId="2144"/>
    <cellStyle name="měny 2 3 2 2 2 3 3" xfId="590"/>
    <cellStyle name="měny 2 3 2 2 2 3 3 2" xfId="1356"/>
    <cellStyle name="měny 2 3 2 2 2 3 3 2 2" xfId="3129"/>
    <cellStyle name="měny 2 3 2 2 2 3 3 3" xfId="2363"/>
    <cellStyle name="měny 2 3 2 2 2 3 4" xfId="973"/>
    <cellStyle name="měny 2 3 2 2 2 3 4 2" xfId="2746"/>
    <cellStyle name="měny 2 3 2 2 2 3 5" xfId="1980"/>
    <cellStyle name="měny 2 3 2 2 2 4" xfId="316"/>
    <cellStyle name="měny 2 3 2 2 2 4 2" xfId="699"/>
    <cellStyle name="měny 2 3 2 2 2 4 2 2" xfId="1465"/>
    <cellStyle name="měny 2 3 2 2 2 4 2 2 2" xfId="3238"/>
    <cellStyle name="měny 2 3 2 2 2 4 2 3" xfId="2472"/>
    <cellStyle name="měny 2 3 2 2 2 4 3" xfId="1082"/>
    <cellStyle name="měny 2 3 2 2 2 4 3 2" xfId="2855"/>
    <cellStyle name="měny 2 3 2 2 2 4 4" xfId="2089"/>
    <cellStyle name="měny 2 3 2 2 2 5" xfId="480"/>
    <cellStyle name="měny 2 3 2 2 2 5 2" xfId="863"/>
    <cellStyle name="měny 2 3 2 2 2 5 2 2" xfId="1629"/>
    <cellStyle name="měny 2 3 2 2 2 5 2 2 2" xfId="3402"/>
    <cellStyle name="měny 2 3 2 2 2 5 2 3" xfId="2636"/>
    <cellStyle name="měny 2 3 2 2 2 5 3" xfId="1246"/>
    <cellStyle name="měny 2 3 2 2 2 5 3 2" xfId="3019"/>
    <cellStyle name="měny 2 3 2 2 2 5 4" xfId="2253"/>
    <cellStyle name="měny 2 3 2 2 2 6" xfId="535"/>
    <cellStyle name="měny 2 3 2 2 2 6 2" xfId="1301"/>
    <cellStyle name="měny 2 3 2 2 2 6 2 2" xfId="3074"/>
    <cellStyle name="měny 2 3 2 2 2 6 3" xfId="2308"/>
    <cellStyle name="měny 2 3 2 2 2 7" xfId="152"/>
    <cellStyle name="měny 2 3 2 2 2 7 2" xfId="1925"/>
    <cellStyle name="měny 2 3 2 2 2 8" xfId="918"/>
    <cellStyle name="měny 2 3 2 2 2 8 2" xfId="2691"/>
    <cellStyle name="měny 2 3 2 2 2 9" xfId="1684"/>
    <cellStyle name="měny 2 3 2 2 2 9 2" xfId="3457"/>
    <cellStyle name="měny 2 3 2 2 3" xfId="58"/>
    <cellStyle name="měny 2 3 2 2 3 10" xfId="1834"/>
    <cellStyle name="měny 2 3 2 2 3 2" xfId="115"/>
    <cellStyle name="měny 2 3 2 2 3 2 2" xfId="443"/>
    <cellStyle name="měny 2 3 2 2 3 2 2 2" xfId="826"/>
    <cellStyle name="měny 2 3 2 2 3 2 2 2 2" xfId="1592"/>
    <cellStyle name="měny 2 3 2 2 3 2 2 2 2 2" xfId="3365"/>
    <cellStyle name="měny 2 3 2 2 3 2 2 2 3" xfId="2599"/>
    <cellStyle name="měny 2 3 2 2 3 2 2 3" xfId="1209"/>
    <cellStyle name="měny 2 3 2 2 3 2 2 3 2" xfId="2982"/>
    <cellStyle name="měny 2 3 2 2 3 2 2 4" xfId="2216"/>
    <cellStyle name="měny 2 3 2 2 3 2 3" xfId="662"/>
    <cellStyle name="měny 2 3 2 2 3 2 3 2" xfId="1428"/>
    <cellStyle name="měny 2 3 2 2 3 2 3 2 2" xfId="3201"/>
    <cellStyle name="měny 2 3 2 2 3 2 3 3" xfId="2435"/>
    <cellStyle name="měny 2 3 2 2 3 2 4" xfId="279"/>
    <cellStyle name="měny 2 3 2 2 3 2 4 2" xfId="2052"/>
    <cellStyle name="měny 2 3 2 2 3 2 5" xfId="1045"/>
    <cellStyle name="měny 2 3 2 2 3 2 5 2" xfId="2818"/>
    <cellStyle name="měny 2 3 2 2 3 2 6" xfId="1756"/>
    <cellStyle name="měny 2 3 2 2 3 2 6 2" xfId="3529"/>
    <cellStyle name="měny 2 3 2 2 3 2 7" xfId="1888"/>
    <cellStyle name="měny 2 3 2 2 3 3" xfId="225"/>
    <cellStyle name="měny 2 3 2 2 3 3 2" xfId="389"/>
    <cellStyle name="měny 2 3 2 2 3 3 2 2" xfId="772"/>
    <cellStyle name="měny 2 3 2 2 3 3 2 2 2" xfId="1538"/>
    <cellStyle name="měny 2 3 2 2 3 3 2 2 2 2" xfId="3311"/>
    <cellStyle name="měny 2 3 2 2 3 3 2 2 3" xfId="2545"/>
    <cellStyle name="měny 2 3 2 2 3 3 2 3" xfId="1155"/>
    <cellStyle name="měny 2 3 2 2 3 3 2 3 2" xfId="2928"/>
    <cellStyle name="měny 2 3 2 2 3 3 2 4" xfId="2162"/>
    <cellStyle name="měny 2 3 2 2 3 3 3" xfId="608"/>
    <cellStyle name="měny 2 3 2 2 3 3 3 2" xfId="1374"/>
    <cellStyle name="měny 2 3 2 2 3 3 3 2 2" xfId="3147"/>
    <cellStyle name="měny 2 3 2 2 3 3 3 3" xfId="2381"/>
    <cellStyle name="měny 2 3 2 2 3 3 4" xfId="991"/>
    <cellStyle name="měny 2 3 2 2 3 3 4 2" xfId="2764"/>
    <cellStyle name="měny 2 3 2 2 3 3 5" xfId="1998"/>
    <cellStyle name="měny 2 3 2 2 3 4" xfId="334"/>
    <cellStyle name="měny 2 3 2 2 3 4 2" xfId="717"/>
    <cellStyle name="měny 2 3 2 2 3 4 2 2" xfId="1483"/>
    <cellStyle name="měny 2 3 2 2 3 4 2 2 2" xfId="3256"/>
    <cellStyle name="měny 2 3 2 2 3 4 2 3" xfId="2490"/>
    <cellStyle name="měny 2 3 2 2 3 4 3" xfId="1100"/>
    <cellStyle name="měny 2 3 2 2 3 4 3 2" xfId="2873"/>
    <cellStyle name="měny 2 3 2 2 3 4 4" xfId="2107"/>
    <cellStyle name="měny 2 3 2 2 3 5" xfId="498"/>
    <cellStyle name="měny 2 3 2 2 3 5 2" xfId="881"/>
    <cellStyle name="měny 2 3 2 2 3 5 2 2" xfId="1647"/>
    <cellStyle name="měny 2 3 2 2 3 5 2 2 2" xfId="3420"/>
    <cellStyle name="měny 2 3 2 2 3 5 2 3" xfId="2654"/>
    <cellStyle name="měny 2 3 2 2 3 5 3" xfId="1264"/>
    <cellStyle name="měny 2 3 2 2 3 5 3 2" xfId="3037"/>
    <cellStyle name="měny 2 3 2 2 3 5 4" xfId="2271"/>
    <cellStyle name="měny 2 3 2 2 3 6" xfId="553"/>
    <cellStyle name="měny 2 3 2 2 3 6 2" xfId="1319"/>
    <cellStyle name="měny 2 3 2 2 3 6 2 2" xfId="3092"/>
    <cellStyle name="měny 2 3 2 2 3 6 3" xfId="2326"/>
    <cellStyle name="měny 2 3 2 2 3 7" xfId="170"/>
    <cellStyle name="měny 2 3 2 2 3 7 2" xfId="1943"/>
    <cellStyle name="měny 2 3 2 2 3 8" xfId="936"/>
    <cellStyle name="měny 2 3 2 2 3 8 2" xfId="2709"/>
    <cellStyle name="měny 2 3 2 2 3 9" xfId="1702"/>
    <cellStyle name="měny 2 3 2 2 3 9 2" xfId="3475"/>
    <cellStyle name="měny 2 3 2 2 4" xfId="79"/>
    <cellStyle name="měny 2 3 2 2 4 2" xfId="407"/>
    <cellStyle name="měny 2 3 2 2 4 2 2" xfId="790"/>
    <cellStyle name="měny 2 3 2 2 4 2 2 2" xfId="1556"/>
    <cellStyle name="měny 2 3 2 2 4 2 2 2 2" xfId="3329"/>
    <cellStyle name="měny 2 3 2 2 4 2 2 3" xfId="2563"/>
    <cellStyle name="měny 2 3 2 2 4 2 3" xfId="1173"/>
    <cellStyle name="měny 2 3 2 2 4 2 3 2" xfId="2946"/>
    <cellStyle name="měny 2 3 2 2 4 2 4" xfId="2180"/>
    <cellStyle name="měny 2 3 2 2 4 3" xfId="626"/>
    <cellStyle name="měny 2 3 2 2 4 3 2" xfId="1392"/>
    <cellStyle name="měny 2 3 2 2 4 3 2 2" xfId="3165"/>
    <cellStyle name="měny 2 3 2 2 4 3 3" xfId="2399"/>
    <cellStyle name="měny 2 3 2 2 4 4" xfId="243"/>
    <cellStyle name="měny 2 3 2 2 4 4 2" xfId="2016"/>
    <cellStyle name="měny 2 3 2 2 4 5" xfId="1009"/>
    <cellStyle name="měny 2 3 2 2 4 5 2" xfId="2782"/>
    <cellStyle name="měny 2 3 2 2 4 6" xfId="1720"/>
    <cellStyle name="měny 2 3 2 2 4 6 2" xfId="3493"/>
    <cellStyle name="měny 2 3 2 2 4 7" xfId="1852"/>
    <cellStyle name="měny 2 3 2 2 5" xfId="189"/>
    <cellStyle name="měny 2 3 2 2 5 2" xfId="353"/>
    <cellStyle name="měny 2 3 2 2 5 2 2" xfId="736"/>
    <cellStyle name="měny 2 3 2 2 5 2 2 2" xfId="1502"/>
    <cellStyle name="měny 2 3 2 2 5 2 2 2 2" xfId="3275"/>
    <cellStyle name="měny 2 3 2 2 5 2 2 3" xfId="2509"/>
    <cellStyle name="měny 2 3 2 2 5 2 3" xfId="1119"/>
    <cellStyle name="měny 2 3 2 2 5 2 3 2" xfId="2892"/>
    <cellStyle name="měny 2 3 2 2 5 2 4" xfId="2126"/>
    <cellStyle name="měny 2 3 2 2 5 3" xfId="572"/>
    <cellStyle name="měny 2 3 2 2 5 3 2" xfId="1338"/>
    <cellStyle name="měny 2 3 2 2 5 3 2 2" xfId="3111"/>
    <cellStyle name="měny 2 3 2 2 5 3 3" xfId="2345"/>
    <cellStyle name="měny 2 3 2 2 5 4" xfId="955"/>
    <cellStyle name="měny 2 3 2 2 5 4 2" xfId="2728"/>
    <cellStyle name="měny 2 3 2 2 5 5" xfId="1962"/>
    <cellStyle name="měny 2 3 2 2 6" xfId="298"/>
    <cellStyle name="měny 2 3 2 2 6 2" xfId="681"/>
    <cellStyle name="měny 2 3 2 2 6 2 2" xfId="1447"/>
    <cellStyle name="měny 2 3 2 2 6 2 2 2" xfId="3220"/>
    <cellStyle name="měny 2 3 2 2 6 2 3" xfId="2454"/>
    <cellStyle name="měny 2 3 2 2 6 3" xfId="1064"/>
    <cellStyle name="měny 2 3 2 2 6 3 2" xfId="2837"/>
    <cellStyle name="měny 2 3 2 2 6 4" xfId="2071"/>
    <cellStyle name="měny 2 3 2 2 7" xfId="462"/>
    <cellStyle name="měny 2 3 2 2 7 2" xfId="845"/>
    <cellStyle name="měny 2 3 2 2 7 2 2" xfId="1611"/>
    <cellStyle name="měny 2 3 2 2 7 2 2 2" xfId="3384"/>
    <cellStyle name="měny 2 3 2 2 7 2 3" xfId="2618"/>
    <cellStyle name="měny 2 3 2 2 7 3" xfId="1228"/>
    <cellStyle name="měny 2 3 2 2 7 3 2" xfId="3001"/>
    <cellStyle name="měny 2 3 2 2 7 4" xfId="2235"/>
    <cellStyle name="měny 2 3 2 2 8" xfId="517"/>
    <cellStyle name="měny 2 3 2 2 8 2" xfId="1283"/>
    <cellStyle name="měny 2 3 2 2 8 2 2" xfId="3056"/>
    <cellStyle name="měny 2 3 2 2 8 3" xfId="2290"/>
    <cellStyle name="měny 2 3 2 2 9" xfId="134"/>
    <cellStyle name="měny 2 3 2 2 9 2" xfId="1907"/>
    <cellStyle name="měny 2 3 2 3" xfId="31"/>
    <cellStyle name="měny 2 3 2 3 10" xfId="1807"/>
    <cellStyle name="měny 2 3 2 3 2" xfId="88"/>
    <cellStyle name="měny 2 3 2 3 2 2" xfId="416"/>
    <cellStyle name="měny 2 3 2 3 2 2 2" xfId="799"/>
    <cellStyle name="měny 2 3 2 3 2 2 2 2" xfId="1565"/>
    <cellStyle name="měny 2 3 2 3 2 2 2 2 2" xfId="3338"/>
    <cellStyle name="měny 2 3 2 3 2 2 2 3" xfId="2572"/>
    <cellStyle name="měny 2 3 2 3 2 2 3" xfId="1182"/>
    <cellStyle name="měny 2 3 2 3 2 2 3 2" xfId="2955"/>
    <cellStyle name="měny 2 3 2 3 2 2 4" xfId="2189"/>
    <cellStyle name="měny 2 3 2 3 2 3" xfId="635"/>
    <cellStyle name="měny 2 3 2 3 2 3 2" xfId="1401"/>
    <cellStyle name="měny 2 3 2 3 2 3 2 2" xfId="3174"/>
    <cellStyle name="měny 2 3 2 3 2 3 3" xfId="2408"/>
    <cellStyle name="měny 2 3 2 3 2 4" xfId="252"/>
    <cellStyle name="měny 2 3 2 3 2 4 2" xfId="2025"/>
    <cellStyle name="měny 2 3 2 3 2 5" xfId="1018"/>
    <cellStyle name="měny 2 3 2 3 2 5 2" xfId="2791"/>
    <cellStyle name="měny 2 3 2 3 2 6" xfId="1729"/>
    <cellStyle name="měny 2 3 2 3 2 6 2" xfId="3502"/>
    <cellStyle name="měny 2 3 2 3 2 7" xfId="1861"/>
    <cellStyle name="měny 2 3 2 3 3" xfId="198"/>
    <cellStyle name="měny 2 3 2 3 3 2" xfId="362"/>
    <cellStyle name="měny 2 3 2 3 3 2 2" xfId="745"/>
    <cellStyle name="měny 2 3 2 3 3 2 2 2" xfId="1511"/>
    <cellStyle name="měny 2 3 2 3 3 2 2 2 2" xfId="3284"/>
    <cellStyle name="měny 2 3 2 3 3 2 2 3" xfId="2518"/>
    <cellStyle name="měny 2 3 2 3 3 2 3" xfId="1128"/>
    <cellStyle name="měny 2 3 2 3 3 2 3 2" xfId="2901"/>
    <cellStyle name="měny 2 3 2 3 3 2 4" xfId="2135"/>
    <cellStyle name="měny 2 3 2 3 3 3" xfId="581"/>
    <cellStyle name="měny 2 3 2 3 3 3 2" xfId="1347"/>
    <cellStyle name="měny 2 3 2 3 3 3 2 2" xfId="3120"/>
    <cellStyle name="měny 2 3 2 3 3 3 3" xfId="2354"/>
    <cellStyle name="měny 2 3 2 3 3 4" xfId="964"/>
    <cellStyle name="měny 2 3 2 3 3 4 2" xfId="2737"/>
    <cellStyle name="měny 2 3 2 3 3 5" xfId="1971"/>
    <cellStyle name="měny 2 3 2 3 4" xfId="307"/>
    <cellStyle name="měny 2 3 2 3 4 2" xfId="690"/>
    <cellStyle name="měny 2 3 2 3 4 2 2" xfId="1456"/>
    <cellStyle name="měny 2 3 2 3 4 2 2 2" xfId="3229"/>
    <cellStyle name="měny 2 3 2 3 4 2 3" xfId="2463"/>
    <cellStyle name="měny 2 3 2 3 4 3" xfId="1073"/>
    <cellStyle name="měny 2 3 2 3 4 3 2" xfId="2846"/>
    <cellStyle name="měny 2 3 2 3 4 4" xfId="2080"/>
    <cellStyle name="měny 2 3 2 3 5" xfId="471"/>
    <cellStyle name="měny 2 3 2 3 5 2" xfId="854"/>
    <cellStyle name="měny 2 3 2 3 5 2 2" xfId="1620"/>
    <cellStyle name="měny 2 3 2 3 5 2 2 2" xfId="3393"/>
    <cellStyle name="měny 2 3 2 3 5 2 3" xfId="2627"/>
    <cellStyle name="měny 2 3 2 3 5 3" xfId="1237"/>
    <cellStyle name="měny 2 3 2 3 5 3 2" xfId="3010"/>
    <cellStyle name="měny 2 3 2 3 5 4" xfId="2244"/>
    <cellStyle name="měny 2 3 2 3 6" xfId="526"/>
    <cellStyle name="měny 2 3 2 3 6 2" xfId="1292"/>
    <cellStyle name="měny 2 3 2 3 6 2 2" xfId="3065"/>
    <cellStyle name="měny 2 3 2 3 6 3" xfId="2299"/>
    <cellStyle name="měny 2 3 2 3 7" xfId="143"/>
    <cellStyle name="měny 2 3 2 3 7 2" xfId="1916"/>
    <cellStyle name="měny 2 3 2 3 8" xfId="909"/>
    <cellStyle name="měny 2 3 2 3 8 2" xfId="2682"/>
    <cellStyle name="měny 2 3 2 3 9" xfId="1675"/>
    <cellStyle name="měny 2 3 2 3 9 2" xfId="3448"/>
    <cellStyle name="měny 2 3 2 4" xfId="49"/>
    <cellStyle name="měny 2 3 2 4 10" xfId="1825"/>
    <cellStyle name="měny 2 3 2 4 2" xfId="106"/>
    <cellStyle name="měny 2 3 2 4 2 2" xfId="434"/>
    <cellStyle name="měny 2 3 2 4 2 2 2" xfId="817"/>
    <cellStyle name="měny 2 3 2 4 2 2 2 2" xfId="1583"/>
    <cellStyle name="měny 2 3 2 4 2 2 2 2 2" xfId="3356"/>
    <cellStyle name="měny 2 3 2 4 2 2 2 3" xfId="2590"/>
    <cellStyle name="měny 2 3 2 4 2 2 3" xfId="1200"/>
    <cellStyle name="měny 2 3 2 4 2 2 3 2" xfId="2973"/>
    <cellStyle name="měny 2 3 2 4 2 2 4" xfId="2207"/>
    <cellStyle name="měny 2 3 2 4 2 3" xfId="653"/>
    <cellStyle name="měny 2 3 2 4 2 3 2" xfId="1419"/>
    <cellStyle name="měny 2 3 2 4 2 3 2 2" xfId="3192"/>
    <cellStyle name="měny 2 3 2 4 2 3 3" xfId="2426"/>
    <cellStyle name="měny 2 3 2 4 2 4" xfId="270"/>
    <cellStyle name="měny 2 3 2 4 2 4 2" xfId="2043"/>
    <cellStyle name="měny 2 3 2 4 2 5" xfId="1036"/>
    <cellStyle name="měny 2 3 2 4 2 5 2" xfId="2809"/>
    <cellStyle name="měny 2 3 2 4 2 6" xfId="1747"/>
    <cellStyle name="měny 2 3 2 4 2 6 2" xfId="3520"/>
    <cellStyle name="měny 2 3 2 4 2 7" xfId="1879"/>
    <cellStyle name="měny 2 3 2 4 3" xfId="216"/>
    <cellStyle name="měny 2 3 2 4 3 2" xfId="380"/>
    <cellStyle name="měny 2 3 2 4 3 2 2" xfId="763"/>
    <cellStyle name="měny 2 3 2 4 3 2 2 2" xfId="1529"/>
    <cellStyle name="měny 2 3 2 4 3 2 2 2 2" xfId="3302"/>
    <cellStyle name="měny 2 3 2 4 3 2 2 3" xfId="2536"/>
    <cellStyle name="měny 2 3 2 4 3 2 3" xfId="1146"/>
    <cellStyle name="měny 2 3 2 4 3 2 3 2" xfId="2919"/>
    <cellStyle name="měny 2 3 2 4 3 2 4" xfId="2153"/>
    <cellStyle name="měny 2 3 2 4 3 3" xfId="599"/>
    <cellStyle name="měny 2 3 2 4 3 3 2" xfId="1365"/>
    <cellStyle name="měny 2 3 2 4 3 3 2 2" xfId="3138"/>
    <cellStyle name="měny 2 3 2 4 3 3 3" xfId="2372"/>
    <cellStyle name="měny 2 3 2 4 3 4" xfId="982"/>
    <cellStyle name="měny 2 3 2 4 3 4 2" xfId="2755"/>
    <cellStyle name="měny 2 3 2 4 3 5" xfId="1989"/>
    <cellStyle name="měny 2 3 2 4 4" xfId="325"/>
    <cellStyle name="měny 2 3 2 4 4 2" xfId="708"/>
    <cellStyle name="měny 2 3 2 4 4 2 2" xfId="1474"/>
    <cellStyle name="měny 2 3 2 4 4 2 2 2" xfId="3247"/>
    <cellStyle name="měny 2 3 2 4 4 2 3" xfId="2481"/>
    <cellStyle name="měny 2 3 2 4 4 3" xfId="1091"/>
    <cellStyle name="měny 2 3 2 4 4 3 2" xfId="2864"/>
    <cellStyle name="měny 2 3 2 4 4 4" xfId="2098"/>
    <cellStyle name="měny 2 3 2 4 5" xfId="489"/>
    <cellStyle name="měny 2 3 2 4 5 2" xfId="872"/>
    <cellStyle name="měny 2 3 2 4 5 2 2" xfId="1638"/>
    <cellStyle name="měny 2 3 2 4 5 2 2 2" xfId="3411"/>
    <cellStyle name="měny 2 3 2 4 5 2 3" xfId="2645"/>
    <cellStyle name="měny 2 3 2 4 5 3" xfId="1255"/>
    <cellStyle name="měny 2 3 2 4 5 3 2" xfId="3028"/>
    <cellStyle name="měny 2 3 2 4 5 4" xfId="2262"/>
    <cellStyle name="měny 2 3 2 4 6" xfId="544"/>
    <cellStyle name="měny 2 3 2 4 6 2" xfId="1310"/>
    <cellStyle name="měny 2 3 2 4 6 2 2" xfId="3083"/>
    <cellStyle name="měny 2 3 2 4 6 3" xfId="2317"/>
    <cellStyle name="měny 2 3 2 4 7" xfId="161"/>
    <cellStyle name="měny 2 3 2 4 7 2" xfId="1934"/>
    <cellStyle name="měny 2 3 2 4 8" xfId="927"/>
    <cellStyle name="měny 2 3 2 4 8 2" xfId="2700"/>
    <cellStyle name="měny 2 3 2 4 9" xfId="1693"/>
    <cellStyle name="měny 2 3 2 4 9 2" xfId="3466"/>
    <cellStyle name="měny 2 3 2 5" xfId="70"/>
    <cellStyle name="měny 2 3 2 5 2" xfId="398"/>
    <cellStyle name="měny 2 3 2 5 2 2" xfId="781"/>
    <cellStyle name="měny 2 3 2 5 2 2 2" xfId="1547"/>
    <cellStyle name="měny 2 3 2 5 2 2 2 2" xfId="3320"/>
    <cellStyle name="měny 2 3 2 5 2 2 3" xfId="2554"/>
    <cellStyle name="měny 2 3 2 5 2 3" xfId="1164"/>
    <cellStyle name="měny 2 3 2 5 2 3 2" xfId="2937"/>
    <cellStyle name="měny 2 3 2 5 2 4" xfId="2171"/>
    <cellStyle name="měny 2 3 2 5 3" xfId="617"/>
    <cellStyle name="měny 2 3 2 5 3 2" xfId="1383"/>
    <cellStyle name="měny 2 3 2 5 3 2 2" xfId="3156"/>
    <cellStyle name="měny 2 3 2 5 3 3" xfId="2390"/>
    <cellStyle name="měny 2 3 2 5 4" xfId="234"/>
    <cellStyle name="měny 2 3 2 5 4 2" xfId="2007"/>
    <cellStyle name="měny 2 3 2 5 5" xfId="1000"/>
    <cellStyle name="měny 2 3 2 5 5 2" xfId="2773"/>
    <cellStyle name="měny 2 3 2 5 6" xfId="1711"/>
    <cellStyle name="měny 2 3 2 5 6 2" xfId="3484"/>
    <cellStyle name="měny 2 3 2 5 7" xfId="1843"/>
    <cellStyle name="měny 2 3 2 6" xfId="180"/>
    <cellStyle name="měny 2 3 2 6 2" xfId="344"/>
    <cellStyle name="měny 2 3 2 6 2 2" xfId="727"/>
    <cellStyle name="měny 2 3 2 6 2 2 2" xfId="1493"/>
    <cellStyle name="měny 2 3 2 6 2 2 2 2" xfId="3266"/>
    <cellStyle name="měny 2 3 2 6 2 2 3" xfId="2500"/>
    <cellStyle name="měny 2 3 2 6 2 3" xfId="1110"/>
    <cellStyle name="měny 2 3 2 6 2 3 2" xfId="2883"/>
    <cellStyle name="měny 2 3 2 6 2 4" xfId="2117"/>
    <cellStyle name="měny 2 3 2 6 3" xfId="563"/>
    <cellStyle name="měny 2 3 2 6 3 2" xfId="1329"/>
    <cellStyle name="měny 2 3 2 6 3 2 2" xfId="3102"/>
    <cellStyle name="měny 2 3 2 6 3 3" xfId="2336"/>
    <cellStyle name="měny 2 3 2 6 4" xfId="946"/>
    <cellStyle name="měny 2 3 2 6 4 2" xfId="2719"/>
    <cellStyle name="měny 2 3 2 6 5" xfId="1953"/>
    <cellStyle name="měny 2 3 2 7" xfId="289"/>
    <cellStyle name="měny 2 3 2 7 2" xfId="672"/>
    <cellStyle name="měny 2 3 2 7 2 2" xfId="1438"/>
    <cellStyle name="měny 2 3 2 7 2 2 2" xfId="3211"/>
    <cellStyle name="měny 2 3 2 7 2 3" xfId="2445"/>
    <cellStyle name="měny 2 3 2 7 3" xfId="1055"/>
    <cellStyle name="měny 2 3 2 7 3 2" xfId="2828"/>
    <cellStyle name="měny 2 3 2 7 4" xfId="2062"/>
    <cellStyle name="měny 2 3 2 8" xfId="453"/>
    <cellStyle name="měny 2 3 2 8 2" xfId="836"/>
    <cellStyle name="měny 2 3 2 8 2 2" xfId="1602"/>
    <cellStyle name="měny 2 3 2 8 2 2 2" xfId="3375"/>
    <cellStyle name="měny 2 3 2 8 2 3" xfId="2609"/>
    <cellStyle name="měny 2 3 2 8 3" xfId="1219"/>
    <cellStyle name="měny 2 3 2 8 3 2" xfId="2992"/>
    <cellStyle name="měny 2 3 2 8 4" xfId="2226"/>
    <cellStyle name="měny 2 3 2 9" xfId="508"/>
    <cellStyle name="měny 2 3 2 9 2" xfId="1274"/>
    <cellStyle name="měny 2 3 2 9 2 2" xfId="3047"/>
    <cellStyle name="měny 2 3 2 9 3" xfId="2281"/>
    <cellStyle name="měny 2 3 3" xfId="16"/>
    <cellStyle name="měny 2 3 3 10" xfId="128"/>
    <cellStyle name="měny 2 3 3 10 2" xfId="1901"/>
    <cellStyle name="měny 2 3 3 11" xfId="894"/>
    <cellStyle name="měny 2 3 3 11 2" xfId="2667"/>
    <cellStyle name="měny 2 3 3 12" xfId="1660"/>
    <cellStyle name="měny 2 3 3 12 2" xfId="3433"/>
    <cellStyle name="měny 2 3 3 13" xfId="1792"/>
    <cellStyle name="měny 2 3 3 2" xfId="25"/>
    <cellStyle name="měny 2 3 3 2 10" xfId="903"/>
    <cellStyle name="měny 2 3 3 2 10 2" xfId="2676"/>
    <cellStyle name="měny 2 3 3 2 11" xfId="1669"/>
    <cellStyle name="měny 2 3 3 2 11 2" xfId="3442"/>
    <cellStyle name="měny 2 3 3 2 12" xfId="1801"/>
    <cellStyle name="měny 2 3 3 2 2" xfId="43"/>
    <cellStyle name="měny 2 3 3 2 2 10" xfId="1819"/>
    <cellStyle name="měny 2 3 3 2 2 2" xfId="100"/>
    <cellStyle name="měny 2 3 3 2 2 2 2" xfId="428"/>
    <cellStyle name="měny 2 3 3 2 2 2 2 2" xfId="811"/>
    <cellStyle name="měny 2 3 3 2 2 2 2 2 2" xfId="1577"/>
    <cellStyle name="měny 2 3 3 2 2 2 2 2 2 2" xfId="3350"/>
    <cellStyle name="měny 2 3 3 2 2 2 2 2 3" xfId="2584"/>
    <cellStyle name="měny 2 3 3 2 2 2 2 3" xfId="1194"/>
    <cellStyle name="měny 2 3 3 2 2 2 2 3 2" xfId="2967"/>
    <cellStyle name="měny 2 3 3 2 2 2 2 4" xfId="2201"/>
    <cellStyle name="měny 2 3 3 2 2 2 3" xfId="647"/>
    <cellStyle name="měny 2 3 3 2 2 2 3 2" xfId="1413"/>
    <cellStyle name="měny 2 3 3 2 2 2 3 2 2" xfId="3186"/>
    <cellStyle name="měny 2 3 3 2 2 2 3 3" xfId="2420"/>
    <cellStyle name="měny 2 3 3 2 2 2 4" xfId="264"/>
    <cellStyle name="měny 2 3 3 2 2 2 4 2" xfId="2037"/>
    <cellStyle name="měny 2 3 3 2 2 2 5" xfId="1030"/>
    <cellStyle name="měny 2 3 3 2 2 2 5 2" xfId="2803"/>
    <cellStyle name="měny 2 3 3 2 2 2 6" xfId="1741"/>
    <cellStyle name="měny 2 3 3 2 2 2 6 2" xfId="3514"/>
    <cellStyle name="měny 2 3 3 2 2 2 7" xfId="1873"/>
    <cellStyle name="měny 2 3 3 2 2 3" xfId="210"/>
    <cellStyle name="měny 2 3 3 2 2 3 2" xfId="374"/>
    <cellStyle name="měny 2 3 3 2 2 3 2 2" xfId="757"/>
    <cellStyle name="měny 2 3 3 2 2 3 2 2 2" xfId="1523"/>
    <cellStyle name="měny 2 3 3 2 2 3 2 2 2 2" xfId="3296"/>
    <cellStyle name="měny 2 3 3 2 2 3 2 2 3" xfId="2530"/>
    <cellStyle name="měny 2 3 3 2 2 3 2 3" xfId="1140"/>
    <cellStyle name="měny 2 3 3 2 2 3 2 3 2" xfId="2913"/>
    <cellStyle name="měny 2 3 3 2 2 3 2 4" xfId="2147"/>
    <cellStyle name="měny 2 3 3 2 2 3 3" xfId="593"/>
    <cellStyle name="měny 2 3 3 2 2 3 3 2" xfId="1359"/>
    <cellStyle name="měny 2 3 3 2 2 3 3 2 2" xfId="3132"/>
    <cellStyle name="měny 2 3 3 2 2 3 3 3" xfId="2366"/>
    <cellStyle name="měny 2 3 3 2 2 3 4" xfId="976"/>
    <cellStyle name="měny 2 3 3 2 2 3 4 2" xfId="2749"/>
    <cellStyle name="měny 2 3 3 2 2 3 5" xfId="1983"/>
    <cellStyle name="měny 2 3 3 2 2 4" xfId="319"/>
    <cellStyle name="měny 2 3 3 2 2 4 2" xfId="702"/>
    <cellStyle name="měny 2 3 3 2 2 4 2 2" xfId="1468"/>
    <cellStyle name="měny 2 3 3 2 2 4 2 2 2" xfId="3241"/>
    <cellStyle name="měny 2 3 3 2 2 4 2 3" xfId="2475"/>
    <cellStyle name="měny 2 3 3 2 2 4 3" xfId="1085"/>
    <cellStyle name="měny 2 3 3 2 2 4 3 2" xfId="2858"/>
    <cellStyle name="měny 2 3 3 2 2 4 4" xfId="2092"/>
    <cellStyle name="měny 2 3 3 2 2 5" xfId="483"/>
    <cellStyle name="měny 2 3 3 2 2 5 2" xfId="866"/>
    <cellStyle name="měny 2 3 3 2 2 5 2 2" xfId="1632"/>
    <cellStyle name="měny 2 3 3 2 2 5 2 2 2" xfId="3405"/>
    <cellStyle name="měny 2 3 3 2 2 5 2 3" xfId="2639"/>
    <cellStyle name="měny 2 3 3 2 2 5 3" xfId="1249"/>
    <cellStyle name="měny 2 3 3 2 2 5 3 2" xfId="3022"/>
    <cellStyle name="měny 2 3 3 2 2 5 4" xfId="2256"/>
    <cellStyle name="měny 2 3 3 2 2 6" xfId="538"/>
    <cellStyle name="měny 2 3 3 2 2 6 2" xfId="1304"/>
    <cellStyle name="měny 2 3 3 2 2 6 2 2" xfId="3077"/>
    <cellStyle name="měny 2 3 3 2 2 6 3" xfId="2311"/>
    <cellStyle name="měny 2 3 3 2 2 7" xfId="155"/>
    <cellStyle name="měny 2 3 3 2 2 7 2" xfId="1928"/>
    <cellStyle name="měny 2 3 3 2 2 8" xfId="921"/>
    <cellStyle name="měny 2 3 3 2 2 8 2" xfId="2694"/>
    <cellStyle name="měny 2 3 3 2 2 9" xfId="1687"/>
    <cellStyle name="měny 2 3 3 2 2 9 2" xfId="3460"/>
    <cellStyle name="měny 2 3 3 2 3" xfId="61"/>
    <cellStyle name="měny 2 3 3 2 3 10" xfId="1837"/>
    <cellStyle name="měny 2 3 3 2 3 2" xfId="118"/>
    <cellStyle name="měny 2 3 3 2 3 2 2" xfId="446"/>
    <cellStyle name="měny 2 3 3 2 3 2 2 2" xfId="829"/>
    <cellStyle name="měny 2 3 3 2 3 2 2 2 2" xfId="1595"/>
    <cellStyle name="měny 2 3 3 2 3 2 2 2 2 2" xfId="3368"/>
    <cellStyle name="měny 2 3 3 2 3 2 2 2 3" xfId="2602"/>
    <cellStyle name="měny 2 3 3 2 3 2 2 3" xfId="1212"/>
    <cellStyle name="měny 2 3 3 2 3 2 2 3 2" xfId="2985"/>
    <cellStyle name="měny 2 3 3 2 3 2 2 4" xfId="2219"/>
    <cellStyle name="měny 2 3 3 2 3 2 3" xfId="665"/>
    <cellStyle name="měny 2 3 3 2 3 2 3 2" xfId="1431"/>
    <cellStyle name="měny 2 3 3 2 3 2 3 2 2" xfId="3204"/>
    <cellStyle name="měny 2 3 3 2 3 2 3 3" xfId="2438"/>
    <cellStyle name="měny 2 3 3 2 3 2 4" xfId="282"/>
    <cellStyle name="měny 2 3 3 2 3 2 4 2" xfId="2055"/>
    <cellStyle name="měny 2 3 3 2 3 2 5" xfId="1048"/>
    <cellStyle name="měny 2 3 3 2 3 2 5 2" xfId="2821"/>
    <cellStyle name="měny 2 3 3 2 3 2 6" xfId="1759"/>
    <cellStyle name="měny 2 3 3 2 3 2 6 2" xfId="3532"/>
    <cellStyle name="měny 2 3 3 2 3 2 7" xfId="1891"/>
    <cellStyle name="měny 2 3 3 2 3 3" xfId="228"/>
    <cellStyle name="měny 2 3 3 2 3 3 2" xfId="392"/>
    <cellStyle name="měny 2 3 3 2 3 3 2 2" xfId="775"/>
    <cellStyle name="měny 2 3 3 2 3 3 2 2 2" xfId="1541"/>
    <cellStyle name="měny 2 3 3 2 3 3 2 2 2 2" xfId="3314"/>
    <cellStyle name="měny 2 3 3 2 3 3 2 2 3" xfId="2548"/>
    <cellStyle name="měny 2 3 3 2 3 3 2 3" xfId="1158"/>
    <cellStyle name="měny 2 3 3 2 3 3 2 3 2" xfId="2931"/>
    <cellStyle name="měny 2 3 3 2 3 3 2 4" xfId="2165"/>
    <cellStyle name="měny 2 3 3 2 3 3 3" xfId="611"/>
    <cellStyle name="měny 2 3 3 2 3 3 3 2" xfId="1377"/>
    <cellStyle name="měny 2 3 3 2 3 3 3 2 2" xfId="3150"/>
    <cellStyle name="měny 2 3 3 2 3 3 3 3" xfId="2384"/>
    <cellStyle name="měny 2 3 3 2 3 3 4" xfId="994"/>
    <cellStyle name="měny 2 3 3 2 3 3 4 2" xfId="2767"/>
    <cellStyle name="měny 2 3 3 2 3 3 5" xfId="2001"/>
    <cellStyle name="měny 2 3 3 2 3 4" xfId="337"/>
    <cellStyle name="měny 2 3 3 2 3 4 2" xfId="720"/>
    <cellStyle name="měny 2 3 3 2 3 4 2 2" xfId="1486"/>
    <cellStyle name="měny 2 3 3 2 3 4 2 2 2" xfId="3259"/>
    <cellStyle name="měny 2 3 3 2 3 4 2 3" xfId="2493"/>
    <cellStyle name="měny 2 3 3 2 3 4 3" xfId="1103"/>
    <cellStyle name="měny 2 3 3 2 3 4 3 2" xfId="2876"/>
    <cellStyle name="měny 2 3 3 2 3 4 4" xfId="2110"/>
    <cellStyle name="měny 2 3 3 2 3 5" xfId="501"/>
    <cellStyle name="měny 2 3 3 2 3 5 2" xfId="884"/>
    <cellStyle name="měny 2 3 3 2 3 5 2 2" xfId="1650"/>
    <cellStyle name="měny 2 3 3 2 3 5 2 2 2" xfId="3423"/>
    <cellStyle name="měny 2 3 3 2 3 5 2 3" xfId="2657"/>
    <cellStyle name="měny 2 3 3 2 3 5 3" xfId="1267"/>
    <cellStyle name="měny 2 3 3 2 3 5 3 2" xfId="3040"/>
    <cellStyle name="měny 2 3 3 2 3 5 4" xfId="2274"/>
    <cellStyle name="měny 2 3 3 2 3 6" xfId="556"/>
    <cellStyle name="měny 2 3 3 2 3 6 2" xfId="1322"/>
    <cellStyle name="měny 2 3 3 2 3 6 2 2" xfId="3095"/>
    <cellStyle name="měny 2 3 3 2 3 6 3" xfId="2329"/>
    <cellStyle name="měny 2 3 3 2 3 7" xfId="173"/>
    <cellStyle name="měny 2 3 3 2 3 7 2" xfId="1946"/>
    <cellStyle name="měny 2 3 3 2 3 8" xfId="939"/>
    <cellStyle name="měny 2 3 3 2 3 8 2" xfId="2712"/>
    <cellStyle name="měny 2 3 3 2 3 9" xfId="1705"/>
    <cellStyle name="měny 2 3 3 2 3 9 2" xfId="3478"/>
    <cellStyle name="měny 2 3 3 2 4" xfId="82"/>
    <cellStyle name="měny 2 3 3 2 4 2" xfId="410"/>
    <cellStyle name="měny 2 3 3 2 4 2 2" xfId="793"/>
    <cellStyle name="měny 2 3 3 2 4 2 2 2" xfId="1559"/>
    <cellStyle name="měny 2 3 3 2 4 2 2 2 2" xfId="3332"/>
    <cellStyle name="měny 2 3 3 2 4 2 2 3" xfId="2566"/>
    <cellStyle name="měny 2 3 3 2 4 2 3" xfId="1176"/>
    <cellStyle name="měny 2 3 3 2 4 2 3 2" xfId="2949"/>
    <cellStyle name="měny 2 3 3 2 4 2 4" xfId="2183"/>
    <cellStyle name="měny 2 3 3 2 4 3" xfId="629"/>
    <cellStyle name="měny 2 3 3 2 4 3 2" xfId="1395"/>
    <cellStyle name="měny 2 3 3 2 4 3 2 2" xfId="3168"/>
    <cellStyle name="měny 2 3 3 2 4 3 3" xfId="2402"/>
    <cellStyle name="měny 2 3 3 2 4 4" xfId="246"/>
    <cellStyle name="měny 2 3 3 2 4 4 2" xfId="2019"/>
    <cellStyle name="měny 2 3 3 2 4 5" xfId="1012"/>
    <cellStyle name="měny 2 3 3 2 4 5 2" xfId="2785"/>
    <cellStyle name="měny 2 3 3 2 4 6" xfId="1723"/>
    <cellStyle name="měny 2 3 3 2 4 6 2" xfId="3496"/>
    <cellStyle name="měny 2 3 3 2 4 7" xfId="1855"/>
    <cellStyle name="měny 2 3 3 2 5" xfId="192"/>
    <cellStyle name="měny 2 3 3 2 5 2" xfId="356"/>
    <cellStyle name="měny 2 3 3 2 5 2 2" xfId="739"/>
    <cellStyle name="měny 2 3 3 2 5 2 2 2" xfId="1505"/>
    <cellStyle name="měny 2 3 3 2 5 2 2 2 2" xfId="3278"/>
    <cellStyle name="měny 2 3 3 2 5 2 2 3" xfId="2512"/>
    <cellStyle name="měny 2 3 3 2 5 2 3" xfId="1122"/>
    <cellStyle name="měny 2 3 3 2 5 2 3 2" xfId="2895"/>
    <cellStyle name="měny 2 3 3 2 5 2 4" xfId="2129"/>
    <cellStyle name="měny 2 3 3 2 5 3" xfId="575"/>
    <cellStyle name="měny 2 3 3 2 5 3 2" xfId="1341"/>
    <cellStyle name="měny 2 3 3 2 5 3 2 2" xfId="3114"/>
    <cellStyle name="měny 2 3 3 2 5 3 3" xfId="2348"/>
    <cellStyle name="měny 2 3 3 2 5 4" xfId="958"/>
    <cellStyle name="měny 2 3 3 2 5 4 2" xfId="2731"/>
    <cellStyle name="měny 2 3 3 2 5 5" xfId="1965"/>
    <cellStyle name="měny 2 3 3 2 6" xfId="301"/>
    <cellStyle name="měny 2 3 3 2 6 2" xfId="684"/>
    <cellStyle name="měny 2 3 3 2 6 2 2" xfId="1450"/>
    <cellStyle name="měny 2 3 3 2 6 2 2 2" xfId="3223"/>
    <cellStyle name="měny 2 3 3 2 6 2 3" xfId="2457"/>
    <cellStyle name="měny 2 3 3 2 6 3" xfId="1067"/>
    <cellStyle name="měny 2 3 3 2 6 3 2" xfId="2840"/>
    <cellStyle name="měny 2 3 3 2 6 4" xfId="2074"/>
    <cellStyle name="měny 2 3 3 2 7" xfId="465"/>
    <cellStyle name="měny 2 3 3 2 7 2" xfId="848"/>
    <cellStyle name="měny 2 3 3 2 7 2 2" xfId="1614"/>
    <cellStyle name="měny 2 3 3 2 7 2 2 2" xfId="3387"/>
    <cellStyle name="měny 2 3 3 2 7 2 3" xfId="2621"/>
    <cellStyle name="měny 2 3 3 2 7 3" xfId="1231"/>
    <cellStyle name="měny 2 3 3 2 7 3 2" xfId="3004"/>
    <cellStyle name="měny 2 3 3 2 7 4" xfId="2238"/>
    <cellStyle name="měny 2 3 3 2 8" xfId="520"/>
    <cellStyle name="měny 2 3 3 2 8 2" xfId="1286"/>
    <cellStyle name="měny 2 3 3 2 8 2 2" xfId="3059"/>
    <cellStyle name="měny 2 3 3 2 8 3" xfId="2293"/>
    <cellStyle name="měny 2 3 3 2 9" xfId="137"/>
    <cellStyle name="měny 2 3 3 2 9 2" xfId="1910"/>
    <cellStyle name="měny 2 3 3 3" xfId="34"/>
    <cellStyle name="měny 2 3 3 3 10" xfId="1810"/>
    <cellStyle name="měny 2 3 3 3 2" xfId="91"/>
    <cellStyle name="měny 2 3 3 3 2 2" xfId="419"/>
    <cellStyle name="měny 2 3 3 3 2 2 2" xfId="802"/>
    <cellStyle name="měny 2 3 3 3 2 2 2 2" xfId="1568"/>
    <cellStyle name="měny 2 3 3 3 2 2 2 2 2" xfId="3341"/>
    <cellStyle name="měny 2 3 3 3 2 2 2 3" xfId="2575"/>
    <cellStyle name="měny 2 3 3 3 2 2 3" xfId="1185"/>
    <cellStyle name="měny 2 3 3 3 2 2 3 2" xfId="2958"/>
    <cellStyle name="měny 2 3 3 3 2 2 4" xfId="2192"/>
    <cellStyle name="měny 2 3 3 3 2 3" xfId="638"/>
    <cellStyle name="měny 2 3 3 3 2 3 2" xfId="1404"/>
    <cellStyle name="měny 2 3 3 3 2 3 2 2" xfId="3177"/>
    <cellStyle name="měny 2 3 3 3 2 3 3" xfId="2411"/>
    <cellStyle name="měny 2 3 3 3 2 4" xfId="255"/>
    <cellStyle name="měny 2 3 3 3 2 4 2" xfId="2028"/>
    <cellStyle name="měny 2 3 3 3 2 5" xfId="1021"/>
    <cellStyle name="měny 2 3 3 3 2 5 2" xfId="2794"/>
    <cellStyle name="měny 2 3 3 3 2 6" xfId="1732"/>
    <cellStyle name="měny 2 3 3 3 2 6 2" xfId="3505"/>
    <cellStyle name="měny 2 3 3 3 2 7" xfId="1864"/>
    <cellStyle name="měny 2 3 3 3 3" xfId="201"/>
    <cellStyle name="měny 2 3 3 3 3 2" xfId="365"/>
    <cellStyle name="měny 2 3 3 3 3 2 2" xfId="748"/>
    <cellStyle name="měny 2 3 3 3 3 2 2 2" xfId="1514"/>
    <cellStyle name="měny 2 3 3 3 3 2 2 2 2" xfId="3287"/>
    <cellStyle name="měny 2 3 3 3 3 2 2 3" xfId="2521"/>
    <cellStyle name="měny 2 3 3 3 3 2 3" xfId="1131"/>
    <cellStyle name="měny 2 3 3 3 3 2 3 2" xfId="2904"/>
    <cellStyle name="měny 2 3 3 3 3 2 4" xfId="2138"/>
    <cellStyle name="měny 2 3 3 3 3 3" xfId="584"/>
    <cellStyle name="měny 2 3 3 3 3 3 2" xfId="1350"/>
    <cellStyle name="měny 2 3 3 3 3 3 2 2" xfId="3123"/>
    <cellStyle name="měny 2 3 3 3 3 3 3" xfId="2357"/>
    <cellStyle name="měny 2 3 3 3 3 4" xfId="967"/>
    <cellStyle name="měny 2 3 3 3 3 4 2" xfId="2740"/>
    <cellStyle name="měny 2 3 3 3 3 5" xfId="1974"/>
    <cellStyle name="měny 2 3 3 3 4" xfId="310"/>
    <cellStyle name="měny 2 3 3 3 4 2" xfId="693"/>
    <cellStyle name="měny 2 3 3 3 4 2 2" xfId="1459"/>
    <cellStyle name="měny 2 3 3 3 4 2 2 2" xfId="3232"/>
    <cellStyle name="měny 2 3 3 3 4 2 3" xfId="2466"/>
    <cellStyle name="měny 2 3 3 3 4 3" xfId="1076"/>
    <cellStyle name="měny 2 3 3 3 4 3 2" xfId="2849"/>
    <cellStyle name="měny 2 3 3 3 4 4" xfId="2083"/>
    <cellStyle name="měny 2 3 3 3 5" xfId="474"/>
    <cellStyle name="měny 2 3 3 3 5 2" xfId="857"/>
    <cellStyle name="měny 2 3 3 3 5 2 2" xfId="1623"/>
    <cellStyle name="měny 2 3 3 3 5 2 2 2" xfId="3396"/>
    <cellStyle name="měny 2 3 3 3 5 2 3" xfId="2630"/>
    <cellStyle name="měny 2 3 3 3 5 3" xfId="1240"/>
    <cellStyle name="měny 2 3 3 3 5 3 2" xfId="3013"/>
    <cellStyle name="měny 2 3 3 3 5 4" xfId="2247"/>
    <cellStyle name="měny 2 3 3 3 6" xfId="529"/>
    <cellStyle name="měny 2 3 3 3 6 2" xfId="1295"/>
    <cellStyle name="měny 2 3 3 3 6 2 2" xfId="3068"/>
    <cellStyle name="měny 2 3 3 3 6 3" xfId="2302"/>
    <cellStyle name="měny 2 3 3 3 7" xfId="146"/>
    <cellStyle name="měny 2 3 3 3 7 2" xfId="1919"/>
    <cellStyle name="měny 2 3 3 3 8" xfId="912"/>
    <cellStyle name="měny 2 3 3 3 8 2" xfId="2685"/>
    <cellStyle name="měny 2 3 3 3 9" xfId="1678"/>
    <cellStyle name="měny 2 3 3 3 9 2" xfId="3451"/>
    <cellStyle name="měny 2 3 3 4" xfId="52"/>
    <cellStyle name="měny 2 3 3 4 10" xfId="1828"/>
    <cellStyle name="měny 2 3 3 4 2" xfId="109"/>
    <cellStyle name="měny 2 3 3 4 2 2" xfId="437"/>
    <cellStyle name="měny 2 3 3 4 2 2 2" xfId="820"/>
    <cellStyle name="měny 2 3 3 4 2 2 2 2" xfId="1586"/>
    <cellStyle name="měny 2 3 3 4 2 2 2 2 2" xfId="3359"/>
    <cellStyle name="měny 2 3 3 4 2 2 2 3" xfId="2593"/>
    <cellStyle name="měny 2 3 3 4 2 2 3" xfId="1203"/>
    <cellStyle name="měny 2 3 3 4 2 2 3 2" xfId="2976"/>
    <cellStyle name="měny 2 3 3 4 2 2 4" xfId="2210"/>
    <cellStyle name="měny 2 3 3 4 2 3" xfId="656"/>
    <cellStyle name="měny 2 3 3 4 2 3 2" xfId="1422"/>
    <cellStyle name="měny 2 3 3 4 2 3 2 2" xfId="3195"/>
    <cellStyle name="měny 2 3 3 4 2 3 3" xfId="2429"/>
    <cellStyle name="měny 2 3 3 4 2 4" xfId="273"/>
    <cellStyle name="měny 2 3 3 4 2 4 2" xfId="2046"/>
    <cellStyle name="měny 2 3 3 4 2 5" xfId="1039"/>
    <cellStyle name="měny 2 3 3 4 2 5 2" xfId="2812"/>
    <cellStyle name="měny 2 3 3 4 2 6" xfId="1750"/>
    <cellStyle name="měny 2 3 3 4 2 6 2" xfId="3523"/>
    <cellStyle name="měny 2 3 3 4 2 7" xfId="1882"/>
    <cellStyle name="měny 2 3 3 4 3" xfId="219"/>
    <cellStyle name="měny 2 3 3 4 3 2" xfId="383"/>
    <cellStyle name="měny 2 3 3 4 3 2 2" xfId="766"/>
    <cellStyle name="měny 2 3 3 4 3 2 2 2" xfId="1532"/>
    <cellStyle name="měny 2 3 3 4 3 2 2 2 2" xfId="3305"/>
    <cellStyle name="měny 2 3 3 4 3 2 2 3" xfId="2539"/>
    <cellStyle name="měny 2 3 3 4 3 2 3" xfId="1149"/>
    <cellStyle name="měny 2 3 3 4 3 2 3 2" xfId="2922"/>
    <cellStyle name="měny 2 3 3 4 3 2 4" xfId="2156"/>
    <cellStyle name="měny 2 3 3 4 3 3" xfId="602"/>
    <cellStyle name="měny 2 3 3 4 3 3 2" xfId="1368"/>
    <cellStyle name="měny 2 3 3 4 3 3 2 2" xfId="3141"/>
    <cellStyle name="měny 2 3 3 4 3 3 3" xfId="2375"/>
    <cellStyle name="měny 2 3 3 4 3 4" xfId="985"/>
    <cellStyle name="měny 2 3 3 4 3 4 2" xfId="2758"/>
    <cellStyle name="měny 2 3 3 4 3 5" xfId="1992"/>
    <cellStyle name="měny 2 3 3 4 4" xfId="328"/>
    <cellStyle name="měny 2 3 3 4 4 2" xfId="711"/>
    <cellStyle name="měny 2 3 3 4 4 2 2" xfId="1477"/>
    <cellStyle name="měny 2 3 3 4 4 2 2 2" xfId="3250"/>
    <cellStyle name="měny 2 3 3 4 4 2 3" xfId="2484"/>
    <cellStyle name="měny 2 3 3 4 4 3" xfId="1094"/>
    <cellStyle name="měny 2 3 3 4 4 3 2" xfId="2867"/>
    <cellStyle name="měny 2 3 3 4 4 4" xfId="2101"/>
    <cellStyle name="měny 2 3 3 4 5" xfId="492"/>
    <cellStyle name="měny 2 3 3 4 5 2" xfId="875"/>
    <cellStyle name="měny 2 3 3 4 5 2 2" xfId="1641"/>
    <cellStyle name="měny 2 3 3 4 5 2 2 2" xfId="3414"/>
    <cellStyle name="měny 2 3 3 4 5 2 3" xfId="2648"/>
    <cellStyle name="měny 2 3 3 4 5 3" xfId="1258"/>
    <cellStyle name="měny 2 3 3 4 5 3 2" xfId="3031"/>
    <cellStyle name="měny 2 3 3 4 5 4" xfId="2265"/>
    <cellStyle name="měny 2 3 3 4 6" xfId="547"/>
    <cellStyle name="měny 2 3 3 4 6 2" xfId="1313"/>
    <cellStyle name="měny 2 3 3 4 6 2 2" xfId="3086"/>
    <cellStyle name="měny 2 3 3 4 6 3" xfId="2320"/>
    <cellStyle name="měny 2 3 3 4 7" xfId="164"/>
    <cellStyle name="měny 2 3 3 4 7 2" xfId="1937"/>
    <cellStyle name="měny 2 3 3 4 8" xfId="930"/>
    <cellStyle name="měny 2 3 3 4 8 2" xfId="2703"/>
    <cellStyle name="měny 2 3 3 4 9" xfId="1696"/>
    <cellStyle name="měny 2 3 3 4 9 2" xfId="3469"/>
    <cellStyle name="měny 2 3 3 5" xfId="73"/>
    <cellStyle name="měny 2 3 3 5 2" xfId="401"/>
    <cellStyle name="měny 2 3 3 5 2 2" xfId="784"/>
    <cellStyle name="měny 2 3 3 5 2 2 2" xfId="1550"/>
    <cellStyle name="měny 2 3 3 5 2 2 2 2" xfId="3323"/>
    <cellStyle name="měny 2 3 3 5 2 2 3" xfId="2557"/>
    <cellStyle name="měny 2 3 3 5 2 3" xfId="1167"/>
    <cellStyle name="měny 2 3 3 5 2 3 2" xfId="2940"/>
    <cellStyle name="měny 2 3 3 5 2 4" xfId="2174"/>
    <cellStyle name="měny 2 3 3 5 3" xfId="620"/>
    <cellStyle name="měny 2 3 3 5 3 2" xfId="1386"/>
    <cellStyle name="měny 2 3 3 5 3 2 2" xfId="3159"/>
    <cellStyle name="měny 2 3 3 5 3 3" xfId="2393"/>
    <cellStyle name="měny 2 3 3 5 4" xfId="237"/>
    <cellStyle name="měny 2 3 3 5 4 2" xfId="2010"/>
    <cellStyle name="měny 2 3 3 5 5" xfId="1003"/>
    <cellStyle name="měny 2 3 3 5 5 2" xfId="2776"/>
    <cellStyle name="měny 2 3 3 5 6" xfId="1714"/>
    <cellStyle name="měny 2 3 3 5 6 2" xfId="3487"/>
    <cellStyle name="měny 2 3 3 5 7" xfId="1846"/>
    <cellStyle name="měny 2 3 3 6" xfId="183"/>
    <cellStyle name="měny 2 3 3 6 2" xfId="347"/>
    <cellStyle name="měny 2 3 3 6 2 2" xfId="730"/>
    <cellStyle name="měny 2 3 3 6 2 2 2" xfId="1496"/>
    <cellStyle name="měny 2 3 3 6 2 2 2 2" xfId="3269"/>
    <cellStyle name="měny 2 3 3 6 2 2 3" xfId="2503"/>
    <cellStyle name="měny 2 3 3 6 2 3" xfId="1113"/>
    <cellStyle name="měny 2 3 3 6 2 3 2" xfId="2886"/>
    <cellStyle name="měny 2 3 3 6 2 4" xfId="2120"/>
    <cellStyle name="měny 2 3 3 6 3" xfId="566"/>
    <cellStyle name="měny 2 3 3 6 3 2" xfId="1332"/>
    <cellStyle name="měny 2 3 3 6 3 2 2" xfId="3105"/>
    <cellStyle name="měny 2 3 3 6 3 3" xfId="2339"/>
    <cellStyle name="měny 2 3 3 6 4" xfId="949"/>
    <cellStyle name="měny 2 3 3 6 4 2" xfId="2722"/>
    <cellStyle name="měny 2 3 3 6 5" xfId="1956"/>
    <cellStyle name="měny 2 3 3 7" xfId="292"/>
    <cellStyle name="měny 2 3 3 7 2" xfId="675"/>
    <cellStyle name="měny 2 3 3 7 2 2" xfId="1441"/>
    <cellStyle name="měny 2 3 3 7 2 2 2" xfId="3214"/>
    <cellStyle name="měny 2 3 3 7 2 3" xfId="2448"/>
    <cellStyle name="měny 2 3 3 7 3" xfId="1058"/>
    <cellStyle name="měny 2 3 3 7 3 2" xfId="2831"/>
    <cellStyle name="měny 2 3 3 7 4" xfId="2065"/>
    <cellStyle name="měny 2 3 3 8" xfId="456"/>
    <cellStyle name="měny 2 3 3 8 2" xfId="839"/>
    <cellStyle name="měny 2 3 3 8 2 2" xfId="1605"/>
    <cellStyle name="měny 2 3 3 8 2 2 2" xfId="3378"/>
    <cellStyle name="měny 2 3 3 8 2 3" xfId="2612"/>
    <cellStyle name="měny 2 3 3 8 3" xfId="1222"/>
    <cellStyle name="měny 2 3 3 8 3 2" xfId="2995"/>
    <cellStyle name="měny 2 3 3 8 4" xfId="2229"/>
    <cellStyle name="měny 2 3 3 9" xfId="511"/>
    <cellStyle name="měny 2 3 3 9 2" xfId="1277"/>
    <cellStyle name="měny 2 3 3 9 2 2" xfId="3050"/>
    <cellStyle name="měny 2 3 3 9 3" xfId="2284"/>
    <cellStyle name="měny 2 3 4" xfId="19"/>
    <cellStyle name="měny 2 3 4 10" xfId="897"/>
    <cellStyle name="měny 2 3 4 10 2" xfId="2670"/>
    <cellStyle name="měny 2 3 4 11" xfId="1663"/>
    <cellStyle name="měny 2 3 4 11 2" xfId="3436"/>
    <cellStyle name="měny 2 3 4 12" xfId="1795"/>
    <cellStyle name="měny 2 3 4 2" xfId="37"/>
    <cellStyle name="měny 2 3 4 2 10" xfId="1813"/>
    <cellStyle name="měny 2 3 4 2 2" xfId="94"/>
    <cellStyle name="měny 2 3 4 2 2 2" xfId="422"/>
    <cellStyle name="měny 2 3 4 2 2 2 2" xfId="805"/>
    <cellStyle name="měny 2 3 4 2 2 2 2 2" xfId="1571"/>
    <cellStyle name="měny 2 3 4 2 2 2 2 2 2" xfId="3344"/>
    <cellStyle name="měny 2 3 4 2 2 2 2 3" xfId="2578"/>
    <cellStyle name="měny 2 3 4 2 2 2 3" xfId="1188"/>
    <cellStyle name="měny 2 3 4 2 2 2 3 2" xfId="2961"/>
    <cellStyle name="měny 2 3 4 2 2 2 4" xfId="2195"/>
    <cellStyle name="měny 2 3 4 2 2 3" xfId="641"/>
    <cellStyle name="měny 2 3 4 2 2 3 2" xfId="1407"/>
    <cellStyle name="měny 2 3 4 2 2 3 2 2" xfId="3180"/>
    <cellStyle name="měny 2 3 4 2 2 3 3" xfId="2414"/>
    <cellStyle name="měny 2 3 4 2 2 4" xfId="258"/>
    <cellStyle name="měny 2 3 4 2 2 4 2" xfId="2031"/>
    <cellStyle name="měny 2 3 4 2 2 5" xfId="1024"/>
    <cellStyle name="měny 2 3 4 2 2 5 2" xfId="2797"/>
    <cellStyle name="měny 2 3 4 2 2 6" xfId="1735"/>
    <cellStyle name="měny 2 3 4 2 2 6 2" xfId="3508"/>
    <cellStyle name="měny 2 3 4 2 2 7" xfId="1867"/>
    <cellStyle name="měny 2 3 4 2 3" xfId="204"/>
    <cellStyle name="měny 2 3 4 2 3 2" xfId="368"/>
    <cellStyle name="měny 2 3 4 2 3 2 2" xfId="751"/>
    <cellStyle name="měny 2 3 4 2 3 2 2 2" xfId="1517"/>
    <cellStyle name="měny 2 3 4 2 3 2 2 2 2" xfId="3290"/>
    <cellStyle name="měny 2 3 4 2 3 2 2 3" xfId="2524"/>
    <cellStyle name="měny 2 3 4 2 3 2 3" xfId="1134"/>
    <cellStyle name="měny 2 3 4 2 3 2 3 2" xfId="2907"/>
    <cellStyle name="měny 2 3 4 2 3 2 4" xfId="2141"/>
    <cellStyle name="měny 2 3 4 2 3 3" xfId="587"/>
    <cellStyle name="měny 2 3 4 2 3 3 2" xfId="1353"/>
    <cellStyle name="měny 2 3 4 2 3 3 2 2" xfId="3126"/>
    <cellStyle name="měny 2 3 4 2 3 3 3" xfId="2360"/>
    <cellStyle name="měny 2 3 4 2 3 4" xfId="970"/>
    <cellStyle name="měny 2 3 4 2 3 4 2" xfId="2743"/>
    <cellStyle name="měny 2 3 4 2 3 5" xfId="1977"/>
    <cellStyle name="měny 2 3 4 2 4" xfId="313"/>
    <cellStyle name="měny 2 3 4 2 4 2" xfId="696"/>
    <cellStyle name="měny 2 3 4 2 4 2 2" xfId="1462"/>
    <cellStyle name="měny 2 3 4 2 4 2 2 2" xfId="3235"/>
    <cellStyle name="měny 2 3 4 2 4 2 3" xfId="2469"/>
    <cellStyle name="měny 2 3 4 2 4 3" xfId="1079"/>
    <cellStyle name="měny 2 3 4 2 4 3 2" xfId="2852"/>
    <cellStyle name="měny 2 3 4 2 4 4" xfId="2086"/>
    <cellStyle name="měny 2 3 4 2 5" xfId="477"/>
    <cellStyle name="měny 2 3 4 2 5 2" xfId="860"/>
    <cellStyle name="měny 2 3 4 2 5 2 2" xfId="1626"/>
    <cellStyle name="měny 2 3 4 2 5 2 2 2" xfId="3399"/>
    <cellStyle name="měny 2 3 4 2 5 2 3" xfId="2633"/>
    <cellStyle name="měny 2 3 4 2 5 3" xfId="1243"/>
    <cellStyle name="měny 2 3 4 2 5 3 2" xfId="3016"/>
    <cellStyle name="měny 2 3 4 2 5 4" xfId="2250"/>
    <cellStyle name="měny 2 3 4 2 6" xfId="532"/>
    <cellStyle name="měny 2 3 4 2 6 2" xfId="1298"/>
    <cellStyle name="měny 2 3 4 2 6 2 2" xfId="3071"/>
    <cellStyle name="měny 2 3 4 2 6 3" xfId="2305"/>
    <cellStyle name="měny 2 3 4 2 7" xfId="149"/>
    <cellStyle name="měny 2 3 4 2 7 2" xfId="1922"/>
    <cellStyle name="měny 2 3 4 2 8" xfId="915"/>
    <cellStyle name="měny 2 3 4 2 8 2" xfId="2688"/>
    <cellStyle name="měny 2 3 4 2 9" xfId="1681"/>
    <cellStyle name="měny 2 3 4 2 9 2" xfId="3454"/>
    <cellStyle name="měny 2 3 4 3" xfId="55"/>
    <cellStyle name="měny 2 3 4 3 10" xfId="1831"/>
    <cellStyle name="měny 2 3 4 3 2" xfId="112"/>
    <cellStyle name="měny 2 3 4 3 2 2" xfId="440"/>
    <cellStyle name="měny 2 3 4 3 2 2 2" xfId="823"/>
    <cellStyle name="měny 2 3 4 3 2 2 2 2" xfId="1589"/>
    <cellStyle name="měny 2 3 4 3 2 2 2 2 2" xfId="3362"/>
    <cellStyle name="měny 2 3 4 3 2 2 2 3" xfId="2596"/>
    <cellStyle name="měny 2 3 4 3 2 2 3" xfId="1206"/>
    <cellStyle name="měny 2 3 4 3 2 2 3 2" xfId="2979"/>
    <cellStyle name="měny 2 3 4 3 2 2 4" xfId="2213"/>
    <cellStyle name="měny 2 3 4 3 2 3" xfId="659"/>
    <cellStyle name="měny 2 3 4 3 2 3 2" xfId="1425"/>
    <cellStyle name="měny 2 3 4 3 2 3 2 2" xfId="3198"/>
    <cellStyle name="měny 2 3 4 3 2 3 3" xfId="2432"/>
    <cellStyle name="měny 2 3 4 3 2 4" xfId="276"/>
    <cellStyle name="měny 2 3 4 3 2 4 2" xfId="2049"/>
    <cellStyle name="měny 2 3 4 3 2 5" xfId="1042"/>
    <cellStyle name="měny 2 3 4 3 2 5 2" xfId="2815"/>
    <cellStyle name="měny 2 3 4 3 2 6" xfId="1753"/>
    <cellStyle name="měny 2 3 4 3 2 6 2" xfId="3526"/>
    <cellStyle name="měny 2 3 4 3 2 7" xfId="1885"/>
    <cellStyle name="měny 2 3 4 3 3" xfId="222"/>
    <cellStyle name="měny 2 3 4 3 3 2" xfId="386"/>
    <cellStyle name="měny 2 3 4 3 3 2 2" xfId="769"/>
    <cellStyle name="měny 2 3 4 3 3 2 2 2" xfId="1535"/>
    <cellStyle name="měny 2 3 4 3 3 2 2 2 2" xfId="3308"/>
    <cellStyle name="měny 2 3 4 3 3 2 2 3" xfId="2542"/>
    <cellStyle name="měny 2 3 4 3 3 2 3" xfId="1152"/>
    <cellStyle name="měny 2 3 4 3 3 2 3 2" xfId="2925"/>
    <cellStyle name="měny 2 3 4 3 3 2 4" xfId="2159"/>
    <cellStyle name="měny 2 3 4 3 3 3" xfId="605"/>
    <cellStyle name="měny 2 3 4 3 3 3 2" xfId="1371"/>
    <cellStyle name="měny 2 3 4 3 3 3 2 2" xfId="3144"/>
    <cellStyle name="měny 2 3 4 3 3 3 3" xfId="2378"/>
    <cellStyle name="měny 2 3 4 3 3 4" xfId="988"/>
    <cellStyle name="měny 2 3 4 3 3 4 2" xfId="2761"/>
    <cellStyle name="měny 2 3 4 3 3 5" xfId="1995"/>
    <cellStyle name="měny 2 3 4 3 4" xfId="331"/>
    <cellStyle name="měny 2 3 4 3 4 2" xfId="714"/>
    <cellStyle name="měny 2 3 4 3 4 2 2" xfId="1480"/>
    <cellStyle name="měny 2 3 4 3 4 2 2 2" xfId="3253"/>
    <cellStyle name="měny 2 3 4 3 4 2 3" xfId="2487"/>
    <cellStyle name="měny 2 3 4 3 4 3" xfId="1097"/>
    <cellStyle name="měny 2 3 4 3 4 3 2" xfId="2870"/>
    <cellStyle name="měny 2 3 4 3 4 4" xfId="2104"/>
    <cellStyle name="měny 2 3 4 3 5" xfId="495"/>
    <cellStyle name="měny 2 3 4 3 5 2" xfId="878"/>
    <cellStyle name="měny 2 3 4 3 5 2 2" xfId="1644"/>
    <cellStyle name="měny 2 3 4 3 5 2 2 2" xfId="3417"/>
    <cellStyle name="měny 2 3 4 3 5 2 3" xfId="2651"/>
    <cellStyle name="měny 2 3 4 3 5 3" xfId="1261"/>
    <cellStyle name="měny 2 3 4 3 5 3 2" xfId="3034"/>
    <cellStyle name="měny 2 3 4 3 5 4" xfId="2268"/>
    <cellStyle name="měny 2 3 4 3 6" xfId="550"/>
    <cellStyle name="měny 2 3 4 3 6 2" xfId="1316"/>
    <cellStyle name="měny 2 3 4 3 6 2 2" xfId="3089"/>
    <cellStyle name="měny 2 3 4 3 6 3" xfId="2323"/>
    <cellStyle name="měny 2 3 4 3 7" xfId="167"/>
    <cellStyle name="měny 2 3 4 3 7 2" xfId="1940"/>
    <cellStyle name="měny 2 3 4 3 8" xfId="933"/>
    <cellStyle name="měny 2 3 4 3 8 2" xfId="2706"/>
    <cellStyle name="měny 2 3 4 3 9" xfId="1699"/>
    <cellStyle name="měny 2 3 4 3 9 2" xfId="3472"/>
    <cellStyle name="měny 2 3 4 4" xfId="76"/>
    <cellStyle name="měny 2 3 4 4 2" xfId="404"/>
    <cellStyle name="měny 2 3 4 4 2 2" xfId="787"/>
    <cellStyle name="měny 2 3 4 4 2 2 2" xfId="1553"/>
    <cellStyle name="měny 2 3 4 4 2 2 2 2" xfId="3326"/>
    <cellStyle name="měny 2 3 4 4 2 2 3" xfId="2560"/>
    <cellStyle name="měny 2 3 4 4 2 3" xfId="1170"/>
    <cellStyle name="měny 2 3 4 4 2 3 2" xfId="2943"/>
    <cellStyle name="měny 2 3 4 4 2 4" xfId="2177"/>
    <cellStyle name="měny 2 3 4 4 3" xfId="623"/>
    <cellStyle name="měny 2 3 4 4 3 2" xfId="1389"/>
    <cellStyle name="měny 2 3 4 4 3 2 2" xfId="3162"/>
    <cellStyle name="měny 2 3 4 4 3 3" xfId="2396"/>
    <cellStyle name="měny 2 3 4 4 4" xfId="240"/>
    <cellStyle name="měny 2 3 4 4 4 2" xfId="2013"/>
    <cellStyle name="měny 2 3 4 4 5" xfId="1006"/>
    <cellStyle name="měny 2 3 4 4 5 2" xfId="2779"/>
    <cellStyle name="měny 2 3 4 4 6" xfId="1717"/>
    <cellStyle name="měny 2 3 4 4 6 2" xfId="3490"/>
    <cellStyle name="měny 2 3 4 4 7" xfId="1849"/>
    <cellStyle name="měny 2 3 4 5" xfId="186"/>
    <cellStyle name="měny 2 3 4 5 2" xfId="350"/>
    <cellStyle name="měny 2 3 4 5 2 2" xfId="733"/>
    <cellStyle name="měny 2 3 4 5 2 2 2" xfId="1499"/>
    <cellStyle name="měny 2 3 4 5 2 2 2 2" xfId="3272"/>
    <cellStyle name="měny 2 3 4 5 2 2 3" xfId="2506"/>
    <cellStyle name="měny 2 3 4 5 2 3" xfId="1116"/>
    <cellStyle name="měny 2 3 4 5 2 3 2" xfId="2889"/>
    <cellStyle name="měny 2 3 4 5 2 4" xfId="2123"/>
    <cellStyle name="měny 2 3 4 5 3" xfId="569"/>
    <cellStyle name="měny 2 3 4 5 3 2" xfId="1335"/>
    <cellStyle name="měny 2 3 4 5 3 2 2" xfId="3108"/>
    <cellStyle name="měny 2 3 4 5 3 3" xfId="2342"/>
    <cellStyle name="měny 2 3 4 5 4" xfId="952"/>
    <cellStyle name="měny 2 3 4 5 4 2" xfId="2725"/>
    <cellStyle name="měny 2 3 4 5 5" xfId="1959"/>
    <cellStyle name="měny 2 3 4 6" xfId="295"/>
    <cellStyle name="měny 2 3 4 6 2" xfId="678"/>
    <cellStyle name="měny 2 3 4 6 2 2" xfId="1444"/>
    <cellStyle name="měny 2 3 4 6 2 2 2" xfId="3217"/>
    <cellStyle name="měny 2 3 4 6 2 3" xfId="2451"/>
    <cellStyle name="měny 2 3 4 6 3" xfId="1061"/>
    <cellStyle name="měny 2 3 4 6 3 2" xfId="2834"/>
    <cellStyle name="měny 2 3 4 6 4" xfId="2068"/>
    <cellStyle name="měny 2 3 4 7" xfId="459"/>
    <cellStyle name="měny 2 3 4 7 2" xfId="842"/>
    <cellStyle name="měny 2 3 4 7 2 2" xfId="1608"/>
    <cellStyle name="měny 2 3 4 7 2 2 2" xfId="3381"/>
    <cellStyle name="měny 2 3 4 7 2 3" xfId="2615"/>
    <cellStyle name="měny 2 3 4 7 3" xfId="1225"/>
    <cellStyle name="měny 2 3 4 7 3 2" xfId="2998"/>
    <cellStyle name="měny 2 3 4 7 4" xfId="2232"/>
    <cellStyle name="měny 2 3 4 8" xfId="514"/>
    <cellStyle name="měny 2 3 4 8 2" xfId="1280"/>
    <cellStyle name="měny 2 3 4 8 2 2" xfId="3053"/>
    <cellStyle name="měny 2 3 4 8 3" xfId="2287"/>
    <cellStyle name="měny 2 3 4 9" xfId="131"/>
    <cellStyle name="měny 2 3 4 9 2" xfId="1904"/>
    <cellStyle name="měny 2 3 5" xfId="28"/>
    <cellStyle name="měny 2 3 5 10" xfId="1804"/>
    <cellStyle name="měny 2 3 5 2" xfId="85"/>
    <cellStyle name="měny 2 3 5 2 2" xfId="413"/>
    <cellStyle name="měny 2 3 5 2 2 2" xfId="796"/>
    <cellStyle name="měny 2 3 5 2 2 2 2" xfId="1562"/>
    <cellStyle name="měny 2 3 5 2 2 2 2 2" xfId="3335"/>
    <cellStyle name="měny 2 3 5 2 2 2 3" xfId="2569"/>
    <cellStyle name="měny 2 3 5 2 2 3" xfId="1179"/>
    <cellStyle name="měny 2 3 5 2 2 3 2" xfId="2952"/>
    <cellStyle name="měny 2 3 5 2 2 4" xfId="2186"/>
    <cellStyle name="měny 2 3 5 2 3" xfId="632"/>
    <cellStyle name="měny 2 3 5 2 3 2" xfId="1398"/>
    <cellStyle name="měny 2 3 5 2 3 2 2" xfId="3171"/>
    <cellStyle name="měny 2 3 5 2 3 3" xfId="2405"/>
    <cellStyle name="měny 2 3 5 2 4" xfId="249"/>
    <cellStyle name="měny 2 3 5 2 4 2" xfId="2022"/>
    <cellStyle name="měny 2 3 5 2 5" xfId="1015"/>
    <cellStyle name="měny 2 3 5 2 5 2" xfId="2788"/>
    <cellStyle name="měny 2 3 5 2 6" xfId="1726"/>
    <cellStyle name="měny 2 3 5 2 6 2" xfId="3499"/>
    <cellStyle name="měny 2 3 5 2 7" xfId="1858"/>
    <cellStyle name="měny 2 3 5 3" xfId="195"/>
    <cellStyle name="měny 2 3 5 3 2" xfId="359"/>
    <cellStyle name="měny 2 3 5 3 2 2" xfId="742"/>
    <cellStyle name="měny 2 3 5 3 2 2 2" xfId="1508"/>
    <cellStyle name="měny 2 3 5 3 2 2 2 2" xfId="3281"/>
    <cellStyle name="měny 2 3 5 3 2 2 3" xfId="2515"/>
    <cellStyle name="měny 2 3 5 3 2 3" xfId="1125"/>
    <cellStyle name="měny 2 3 5 3 2 3 2" xfId="2898"/>
    <cellStyle name="měny 2 3 5 3 2 4" xfId="2132"/>
    <cellStyle name="měny 2 3 5 3 3" xfId="578"/>
    <cellStyle name="měny 2 3 5 3 3 2" xfId="1344"/>
    <cellStyle name="měny 2 3 5 3 3 2 2" xfId="3117"/>
    <cellStyle name="měny 2 3 5 3 3 3" xfId="2351"/>
    <cellStyle name="měny 2 3 5 3 4" xfId="961"/>
    <cellStyle name="měny 2 3 5 3 4 2" xfId="2734"/>
    <cellStyle name="měny 2 3 5 3 5" xfId="1968"/>
    <cellStyle name="měny 2 3 5 4" xfId="304"/>
    <cellStyle name="měny 2 3 5 4 2" xfId="687"/>
    <cellStyle name="měny 2 3 5 4 2 2" xfId="1453"/>
    <cellStyle name="měny 2 3 5 4 2 2 2" xfId="3226"/>
    <cellStyle name="měny 2 3 5 4 2 3" xfId="2460"/>
    <cellStyle name="měny 2 3 5 4 3" xfId="1070"/>
    <cellStyle name="měny 2 3 5 4 3 2" xfId="2843"/>
    <cellStyle name="měny 2 3 5 4 4" xfId="2077"/>
    <cellStyle name="měny 2 3 5 5" xfId="468"/>
    <cellStyle name="měny 2 3 5 5 2" xfId="851"/>
    <cellStyle name="měny 2 3 5 5 2 2" xfId="1617"/>
    <cellStyle name="měny 2 3 5 5 2 2 2" xfId="3390"/>
    <cellStyle name="měny 2 3 5 5 2 3" xfId="2624"/>
    <cellStyle name="měny 2 3 5 5 3" xfId="1234"/>
    <cellStyle name="měny 2 3 5 5 3 2" xfId="3007"/>
    <cellStyle name="měny 2 3 5 5 4" xfId="2241"/>
    <cellStyle name="měny 2 3 5 6" xfId="523"/>
    <cellStyle name="měny 2 3 5 6 2" xfId="1289"/>
    <cellStyle name="měny 2 3 5 6 2 2" xfId="3062"/>
    <cellStyle name="měny 2 3 5 6 3" xfId="2296"/>
    <cellStyle name="měny 2 3 5 7" xfId="140"/>
    <cellStyle name="měny 2 3 5 7 2" xfId="1913"/>
    <cellStyle name="měny 2 3 5 8" xfId="906"/>
    <cellStyle name="měny 2 3 5 8 2" xfId="2679"/>
    <cellStyle name="měny 2 3 5 9" xfId="1672"/>
    <cellStyle name="měny 2 3 5 9 2" xfId="3445"/>
    <cellStyle name="měny 2 3 6" xfId="46"/>
    <cellStyle name="měny 2 3 6 10" xfId="1822"/>
    <cellStyle name="měny 2 3 6 2" xfId="103"/>
    <cellStyle name="měny 2 3 6 2 2" xfId="431"/>
    <cellStyle name="měny 2 3 6 2 2 2" xfId="814"/>
    <cellStyle name="měny 2 3 6 2 2 2 2" xfId="1580"/>
    <cellStyle name="měny 2 3 6 2 2 2 2 2" xfId="3353"/>
    <cellStyle name="měny 2 3 6 2 2 2 3" xfId="2587"/>
    <cellStyle name="měny 2 3 6 2 2 3" xfId="1197"/>
    <cellStyle name="měny 2 3 6 2 2 3 2" xfId="2970"/>
    <cellStyle name="měny 2 3 6 2 2 4" xfId="2204"/>
    <cellStyle name="měny 2 3 6 2 3" xfId="650"/>
    <cellStyle name="měny 2 3 6 2 3 2" xfId="1416"/>
    <cellStyle name="měny 2 3 6 2 3 2 2" xfId="3189"/>
    <cellStyle name="měny 2 3 6 2 3 3" xfId="2423"/>
    <cellStyle name="měny 2 3 6 2 4" xfId="267"/>
    <cellStyle name="měny 2 3 6 2 4 2" xfId="2040"/>
    <cellStyle name="měny 2 3 6 2 5" xfId="1033"/>
    <cellStyle name="měny 2 3 6 2 5 2" xfId="2806"/>
    <cellStyle name="měny 2 3 6 2 6" xfId="1744"/>
    <cellStyle name="měny 2 3 6 2 6 2" xfId="3517"/>
    <cellStyle name="měny 2 3 6 2 7" xfId="1876"/>
    <cellStyle name="měny 2 3 6 3" xfId="213"/>
    <cellStyle name="měny 2 3 6 3 2" xfId="377"/>
    <cellStyle name="měny 2 3 6 3 2 2" xfId="760"/>
    <cellStyle name="měny 2 3 6 3 2 2 2" xfId="1526"/>
    <cellStyle name="měny 2 3 6 3 2 2 2 2" xfId="3299"/>
    <cellStyle name="měny 2 3 6 3 2 2 3" xfId="2533"/>
    <cellStyle name="měny 2 3 6 3 2 3" xfId="1143"/>
    <cellStyle name="měny 2 3 6 3 2 3 2" xfId="2916"/>
    <cellStyle name="měny 2 3 6 3 2 4" xfId="2150"/>
    <cellStyle name="měny 2 3 6 3 3" xfId="596"/>
    <cellStyle name="měny 2 3 6 3 3 2" xfId="1362"/>
    <cellStyle name="měny 2 3 6 3 3 2 2" xfId="3135"/>
    <cellStyle name="měny 2 3 6 3 3 3" xfId="2369"/>
    <cellStyle name="měny 2 3 6 3 4" xfId="979"/>
    <cellStyle name="měny 2 3 6 3 4 2" xfId="2752"/>
    <cellStyle name="měny 2 3 6 3 5" xfId="1986"/>
    <cellStyle name="měny 2 3 6 4" xfId="322"/>
    <cellStyle name="měny 2 3 6 4 2" xfId="705"/>
    <cellStyle name="měny 2 3 6 4 2 2" xfId="1471"/>
    <cellStyle name="měny 2 3 6 4 2 2 2" xfId="3244"/>
    <cellStyle name="měny 2 3 6 4 2 3" xfId="2478"/>
    <cellStyle name="měny 2 3 6 4 3" xfId="1088"/>
    <cellStyle name="měny 2 3 6 4 3 2" xfId="2861"/>
    <cellStyle name="měny 2 3 6 4 4" xfId="2095"/>
    <cellStyle name="měny 2 3 6 5" xfId="486"/>
    <cellStyle name="měny 2 3 6 5 2" xfId="869"/>
    <cellStyle name="měny 2 3 6 5 2 2" xfId="1635"/>
    <cellStyle name="měny 2 3 6 5 2 2 2" xfId="3408"/>
    <cellStyle name="měny 2 3 6 5 2 3" xfId="2642"/>
    <cellStyle name="měny 2 3 6 5 3" xfId="1252"/>
    <cellStyle name="měny 2 3 6 5 3 2" xfId="3025"/>
    <cellStyle name="měny 2 3 6 5 4" xfId="2259"/>
    <cellStyle name="měny 2 3 6 6" xfId="541"/>
    <cellStyle name="měny 2 3 6 6 2" xfId="1307"/>
    <cellStyle name="měny 2 3 6 6 2 2" xfId="3080"/>
    <cellStyle name="měny 2 3 6 6 3" xfId="2314"/>
    <cellStyle name="měny 2 3 6 7" xfId="158"/>
    <cellStyle name="měny 2 3 6 7 2" xfId="1931"/>
    <cellStyle name="měny 2 3 6 8" xfId="924"/>
    <cellStyle name="měny 2 3 6 8 2" xfId="2697"/>
    <cellStyle name="měny 2 3 6 9" xfId="1690"/>
    <cellStyle name="měny 2 3 6 9 2" xfId="3463"/>
    <cellStyle name="měny 2 3 7" xfId="67"/>
    <cellStyle name="měny 2 3 7 2" xfId="395"/>
    <cellStyle name="měny 2 3 7 2 2" xfId="778"/>
    <cellStyle name="měny 2 3 7 2 2 2" xfId="1544"/>
    <cellStyle name="měny 2 3 7 2 2 2 2" xfId="3317"/>
    <cellStyle name="měny 2 3 7 2 2 3" xfId="2551"/>
    <cellStyle name="měny 2 3 7 2 3" xfId="1161"/>
    <cellStyle name="měny 2 3 7 2 3 2" xfId="2934"/>
    <cellStyle name="měny 2 3 7 2 4" xfId="2168"/>
    <cellStyle name="měny 2 3 7 3" xfId="614"/>
    <cellStyle name="měny 2 3 7 3 2" xfId="1380"/>
    <cellStyle name="měny 2 3 7 3 2 2" xfId="3153"/>
    <cellStyle name="měny 2 3 7 3 3" xfId="2387"/>
    <cellStyle name="měny 2 3 7 4" xfId="231"/>
    <cellStyle name="měny 2 3 7 4 2" xfId="2004"/>
    <cellStyle name="měny 2 3 7 5" xfId="997"/>
    <cellStyle name="měny 2 3 7 5 2" xfId="2770"/>
    <cellStyle name="měny 2 3 7 6" xfId="1708"/>
    <cellStyle name="měny 2 3 7 6 2" xfId="3481"/>
    <cellStyle name="měny 2 3 7 7" xfId="1840"/>
    <cellStyle name="měny 2 3 8" xfId="177"/>
    <cellStyle name="měny 2 3 8 2" xfId="341"/>
    <cellStyle name="měny 2 3 8 2 2" xfId="724"/>
    <cellStyle name="měny 2 3 8 2 2 2" xfId="1490"/>
    <cellStyle name="měny 2 3 8 2 2 2 2" xfId="3263"/>
    <cellStyle name="měny 2 3 8 2 2 3" xfId="2497"/>
    <cellStyle name="měny 2 3 8 2 3" xfId="1107"/>
    <cellStyle name="měny 2 3 8 2 3 2" xfId="2880"/>
    <cellStyle name="měny 2 3 8 2 4" xfId="2114"/>
    <cellStyle name="měny 2 3 8 3" xfId="560"/>
    <cellStyle name="měny 2 3 8 3 2" xfId="1326"/>
    <cellStyle name="měny 2 3 8 3 2 2" xfId="3099"/>
    <cellStyle name="měny 2 3 8 3 3" xfId="2333"/>
    <cellStyle name="měny 2 3 8 4" xfId="943"/>
    <cellStyle name="měny 2 3 8 4 2" xfId="2716"/>
    <cellStyle name="měny 2 3 8 5" xfId="1950"/>
    <cellStyle name="měny 2 3 9" xfId="286"/>
    <cellStyle name="měny 2 3 9 2" xfId="669"/>
    <cellStyle name="měny 2 3 9 2 2" xfId="1435"/>
    <cellStyle name="měny 2 3 9 2 2 2" xfId="3208"/>
    <cellStyle name="měny 2 3 9 2 3" xfId="2442"/>
    <cellStyle name="měny 2 3 9 3" xfId="1052"/>
    <cellStyle name="měny 2 3 9 3 2" xfId="2825"/>
    <cellStyle name="měny 2 3 9 4" xfId="2059"/>
    <cellStyle name="měny 2 4" xfId="11"/>
    <cellStyle name="měny 2 4 10" xfId="123"/>
    <cellStyle name="měny 2 4 10 2" xfId="1896"/>
    <cellStyle name="měny 2 4 11" xfId="889"/>
    <cellStyle name="měny 2 4 11 2" xfId="2662"/>
    <cellStyle name="měny 2 4 12" xfId="1655"/>
    <cellStyle name="měny 2 4 12 2" xfId="3428"/>
    <cellStyle name="měny 2 4 13" xfId="1787"/>
    <cellStyle name="měny 2 4 2" xfId="20"/>
    <cellStyle name="měny 2 4 2 10" xfId="898"/>
    <cellStyle name="měny 2 4 2 10 2" xfId="2671"/>
    <cellStyle name="měny 2 4 2 11" xfId="1664"/>
    <cellStyle name="měny 2 4 2 11 2" xfId="3437"/>
    <cellStyle name="měny 2 4 2 12" xfId="1796"/>
    <cellStyle name="měny 2 4 2 2" xfId="38"/>
    <cellStyle name="měny 2 4 2 2 10" xfId="1814"/>
    <cellStyle name="měny 2 4 2 2 2" xfId="95"/>
    <cellStyle name="měny 2 4 2 2 2 2" xfId="423"/>
    <cellStyle name="měny 2 4 2 2 2 2 2" xfId="806"/>
    <cellStyle name="měny 2 4 2 2 2 2 2 2" xfId="1572"/>
    <cellStyle name="měny 2 4 2 2 2 2 2 2 2" xfId="3345"/>
    <cellStyle name="měny 2 4 2 2 2 2 2 3" xfId="2579"/>
    <cellStyle name="měny 2 4 2 2 2 2 3" xfId="1189"/>
    <cellStyle name="měny 2 4 2 2 2 2 3 2" xfId="2962"/>
    <cellStyle name="měny 2 4 2 2 2 2 4" xfId="2196"/>
    <cellStyle name="měny 2 4 2 2 2 3" xfId="642"/>
    <cellStyle name="měny 2 4 2 2 2 3 2" xfId="1408"/>
    <cellStyle name="měny 2 4 2 2 2 3 2 2" xfId="3181"/>
    <cellStyle name="měny 2 4 2 2 2 3 3" xfId="2415"/>
    <cellStyle name="měny 2 4 2 2 2 4" xfId="259"/>
    <cellStyle name="měny 2 4 2 2 2 4 2" xfId="2032"/>
    <cellStyle name="měny 2 4 2 2 2 5" xfId="1025"/>
    <cellStyle name="měny 2 4 2 2 2 5 2" xfId="2798"/>
    <cellStyle name="měny 2 4 2 2 2 6" xfId="1736"/>
    <cellStyle name="měny 2 4 2 2 2 6 2" xfId="3509"/>
    <cellStyle name="měny 2 4 2 2 2 7" xfId="1868"/>
    <cellStyle name="měny 2 4 2 2 3" xfId="205"/>
    <cellStyle name="měny 2 4 2 2 3 2" xfId="369"/>
    <cellStyle name="měny 2 4 2 2 3 2 2" xfId="752"/>
    <cellStyle name="měny 2 4 2 2 3 2 2 2" xfId="1518"/>
    <cellStyle name="měny 2 4 2 2 3 2 2 2 2" xfId="3291"/>
    <cellStyle name="měny 2 4 2 2 3 2 2 3" xfId="2525"/>
    <cellStyle name="měny 2 4 2 2 3 2 3" xfId="1135"/>
    <cellStyle name="měny 2 4 2 2 3 2 3 2" xfId="2908"/>
    <cellStyle name="měny 2 4 2 2 3 2 4" xfId="2142"/>
    <cellStyle name="měny 2 4 2 2 3 3" xfId="588"/>
    <cellStyle name="měny 2 4 2 2 3 3 2" xfId="1354"/>
    <cellStyle name="měny 2 4 2 2 3 3 2 2" xfId="3127"/>
    <cellStyle name="měny 2 4 2 2 3 3 3" xfId="2361"/>
    <cellStyle name="měny 2 4 2 2 3 4" xfId="971"/>
    <cellStyle name="měny 2 4 2 2 3 4 2" xfId="2744"/>
    <cellStyle name="měny 2 4 2 2 3 5" xfId="1978"/>
    <cellStyle name="měny 2 4 2 2 4" xfId="314"/>
    <cellStyle name="měny 2 4 2 2 4 2" xfId="697"/>
    <cellStyle name="měny 2 4 2 2 4 2 2" xfId="1463"/>
    <cellStyle name="měny 2 4 2 2 4 2 2 2" xfId="3236"/>
    <cellStyle name="měny 2 4 2 2 4 2 3" xfId="2470"/>
    <cellStyle name="měny 2 4 2 2 4 3" xfId="1080"/>
    <cellStyle name="měny 2 4 2 2 4 3 2" xfId="2853"/>
    <cellStyle name="měny 2 4 2 2 4 4" xfId="2087"/>
    <cellStyle name="měny 2 4 2 2 5" xfId="478"/>
    <cellStyle name="měny 2 4 2 2 5 2" xfId="861"/>
    <cellStyle name="měny 2 4 2 2 5 2 2" xfId="1627"/>
    <cellStyle name="měny 2 4 2 2 5 2 2 2" xfId="3400"/>
    <cellStyle name="měny 2 4 2 2 5 2 3" xfId="2634"/>
    <cellStyle name="měny 2 4 2 2 5 3" xfId="1244"/>
    <cellStyle name="měny 2 4 2 2 5 3 2" xfId="3017"/>
    <cellStyle name="měny 2 4 2 2 5 4" xfId="2251"/>
    <cellStyle name="měny 2 4 2 2 6" xfId="533"/>
    <cellStyle name="měny 2 4 2 2 6 2" xfId="1299"/>
    <cellStyle name="měny 2 4 2 2 6 2 2" xfId="3072"/>
    <cellStyle name="měny 2 4 2 2 6 3" xfId="2306"/>
    <cellStyle name="měny 2 4 2 2 7" xfId="150"/>
    <cellStyle name="měny 2 4 2 2 7 2" xfId="1923"/>
    <cellStyle name="měny 2 4 2 2 8" xfId="916"/>
    <cellStyle name="měny 2 4 2 2 8 2" xfId="2689"/>
    <cellStyle name="měny 2 4 2 2 9" xfId="1682"/>
    <cellStyle name="měny 2 4 2 2 9 2" xfId="3455"/>
    <cellStyle name="měny 2 4 2 3" xfId="56"/>
    <cellStyle name="měny 2 4 2 3 10" xfId="1832"/>
    <cellStyle name="měny 2 4 2 3 2" xfId="113"/>
    <cellStyle name="měny 2 4 2 3 2 2" xfId="441"/>
    <cellStyle name="měny 2 4 2 3 2 2 2" xfId="824"/>
    <cellStyle name="měny 2 4 2 3 2 2 2 2" xfId="1590"/>
    <cellStyle name="měny 2 4 2 3 2 2 2 2 2" xfId="3363"/>
    <cellStyle name="měny 2 4 2 3 2 2 2 3" xfId="2597"/>
    <cellStyle name="měny 2 4 2 3 2 2 3" xfId="1207"/>
    <cellStyle name="měny 2 4 2 3 2 2 3 2" xfId="2980"/>
    <cellStyle name="měny 2 4 2 3 2 2 4" xfId="2214"/>
    <cellStyle name="měny 2 4 2 3 2 3" xfId="660"/>
    <cellStyle name="měny 2 4 2 3 2 3 2" xfId="1426"/>
    <cellStyle name="měny 2 4 2 3 2 3 2 2" xfId="3199"/>
    <cellStyle name="měny 2 4 2 3 2 3 3" xfId="2433"/>
    <cellStyle name="měny 2 4 2 3 2 4" xfId="277"/>
    <cellStyle name="měny 2 4 2 3 2 4 2" xfId="2050"/>
    <cellStyle name="měny 2 4 2 3 2 5" xfId="1043"/>
    <cellStyle name="měny 2 4 2 3 2 5 2" xfId="2816"/>
    <cellStyle name="měny 2 4 2 3 2 6" xfId="1754"/>
    <cellStyle name="měny 2 4 2 3 2 6 2" xfId="3527"/>
    <cellStyle name="měny 2 4 2 3 2 7" xfId="1886"/>
    <cellStyle name="měny 2 4 2 3 3" xfId="223"/>
    <cellStyle name="měny 2 4 2 3 3 2" xfId="387"/>
    <cellStyle name="měny 2 4 2 3 3 2 2" xfId="770"/>
    <cellStyle name="měny 2 4 2 3 3 2 2 2" xfId="1536"/>
    <cellStyle name="měny 2 4 2 3 3 2 2 2 2" xfId="3309"/>
    <cellStyle name="měny 2 4 2 3 3 2 2 3" xfId="2543"/>
    <cellStyle name="měny 2 4 2 3 3 2 3" xfId="1153"/>
    <cellStyle name="měny 2 4 2 3 3 2 3 2" xfId="2926"/>
    <cellStyle name="měny 2 4 2 3 3 2 4" xfId="2160"/>
    <cellStyle name="měny 2 4 2 3 3 3" xfId="606"/>
    <cellStyle name="měny 2 4 2 3 3 3 2" xfId="1372"/>
    <cellStyle name="měny 2 4 2 3 3 3 2 2" xfId="3145"/>
    <cellStyle name="měny 2 4 2 3 3 3 3" xfId="2379"/>
    <cellStyle name="měny 2 4 2 3 3 4" xfId="989"/>
    <cellStyle name="měny 2 4 2 3 3 4 2" xfId="2762"/>
    <cellStyle name="měny 2 4 2 3 3 5" xfId="1996"/>
    <cellStyle name="měny 2 4 2 3 4" xfId="332"/>
    <cellStyle name="měny 2 4 2 3 4 2" xfId="715"/>
    <cellStyle name="měny 2 4 2 3 4 2 2" xfId="1481"/>
    <cellStyle name="měny 2 4 2 3 4 2 2 2" xfId="3254"/>
    <cellStyle name="měny 2 4 2 3 4 2 3" xfId="2488"/>
    <cellStyle name="měny 2 4 2 3 4 3" xfId="1098"/>
    <cellStyle name="měny 2 4 2 3 4 3 2" xfId="2871"/>
    <cellStyle name="měny 2 4 2 3 4 4" xfId="2105"/>
    <cellStyle name="měny 2 4 2 3 5" xfId="496"/>
    <cellStyle name="měny 2 4 2 3 5 2" xfId="879"/>
    <cellStyle name="měny 2 4 2 3 5 2 2" xfId="1645"/>
    <cellStyle name="měny 2 4 2 3 5 2 2 2" xfId="3418"/>
    <cellStyle name="měny 2 4 2 3 5 2 3" xfId="2652"/>
    <cellStyle name="měny 2 4 2 3 5 3" xfId="1262"/>
    <cellStyle name="měny 2 4 2 3 5 3 2" xfId="3035"/>
    <cellStyle name="měny 2 4 2 3 5 4" xfId="2269"/>
    <cellStyle name="měny 2 4 2 3 6" xfId="551"/>
    <cellStyle name="měny 2 4 2 3 6 2" xfId="1317"/>
    <cellStyle name="měny 2 4 2 3 6 2 2" xfId="3090"/>
    <cellStyle name="měny 2 4 2 3 6 3" xfId="2324"/>
    <cellStyle name="měny 2 4 2 3 7" xfId="168"/>
    <cellStyle name="měny 2 4 2 3 7 2" xfId="1941"/>
    <cellStyle name="měny 2 4 2 3 8" xfId="934"/>
    <cellStyle name="měny 2 4 2 3 8 2" xfId="2707"/>
    <cellStyle name="měny 2 4 2 3 9" xfId="1700"/>
    <cellStyle name="měny 2 4 2 3 9 2" xfId="3473"/>
    <cellStyle name="měny 2 4 2 4" xfId="77"/>
    <cellStyle name="měny 2 4 2 4 2" xfId="405"/>
    <cellStyle name="měny 2 4 2 4 2 2" xfId="788"/>
    <cellStyle name="měny 2 4 2 4 2 2 2" xfId="1554"/>
    <cellStyle name="měny 2 4 2 4 2 2 2 2" xfId="3327"/>
    <cellStyle name="měny 2 4 2 4 2 2 3" xfId="2561"/>
    <cellStyle name="měny 2 4 2 4 2 3" xfId="1171"/>
    <cellStyle name="měny 2 4 2 4 2 3 2" xfId="2944"/>
    <cellStyle name="měny 2 4 2 4 2 4" xfId="2178"/>
    <cellStyle name="měny 2 4 2 4 3" xfId="624"/>
    <cellStyle name="měny 2 4 2 4 3 2" xfId="1390"/>
    <cellStyle name="měny 2 4 2 4 3 2 2" xfId="3163"/>
    <cellStyle name="měny 2 4 2 4 3 3" xfId="2397"/>
    <cellStyle name="měny 2 4 2 4 4" xfId="241"/>
    <cellStyle name="měny 2 4 2 4 4 2" xfId="2014"/>
    <cellStyle name="měny 2 4 2 4 5" xfId="1007"/>
    <cellStyle name="měny 2 4 2 4 5 2" xfId="2780"/>
    <cellStyle name="měny 2 4 2 4 6" xfId="1718"/>
    <cellStyle name="měny 2 4 2 4 6 2" xfId="3491"/>
    <cellStyle name="měny 2 4 2 4 7" xfId="1850"/>
    <cellStyle name="měny 2 4 2 5" xfId="187"/>
    <cellStyle name="měny 2 4 2 5 2" xfId="351"/>
    <cellStyle name="měny 2 4 2 5 2 2" xfId="734"/>
    <cellStyle name="měny 2 4 2 5 2 2 2" xfId="1500"/>
    <cellStyle name="měny 2 4 2 5 2 2 2 2" xfId="3273"/>
    <cellStyle name="měny 2 4 2 5 2 2 3" xfId="2507"/>
    <cellStyle name="měny 2 4 2 5 2 3" xfId="1117"/>
    <cellStyle name="měny 2 4 2 5 2 3 2" xfId="2890"/>
    <cellStyle name="měny 2 4 2 5 2 4" xfId="2124"/>
    <cellStyle name="měny 2 4 2 5 3" xfId="570"/>
    <cellStyle name="měny 2 4 2 5 3 2" xfId="1336"/>
    <cellStyle name="měny 2 4 2 5 3 2 2" xfId="3109"/>
    <cellStyle name="měny 2 4 2 5 3 3" xfId="2343"/>
    <cellStyle name="měny 2 4 2 5 4" xfId="953"/>
    <cellStyle name="měny 2 4 2 5 4 2" xfId="2726"/>
    <cellStyle name="měny 2 4 2 5 5" xfId="1960"/>
    <cellStyle name="měny 2 4 2 6" xfId="296"/>
    <cellStyle name="měny 2 4 2 6 2" xfId="679"/>
    <cellStyle name="měny 2 4 2 6 2 2" xfId="1445"/>
    <cellStyle name="měny 2 4 2 6 2 2 2" xfId="3218"/>
    <cellStyle name="měny 2 4 2 6 2 3" xfId="2452"/>
    <cellStyle name="měny 2 4 2 6 3" xfId="1062"/>
    <cellStyle name="měny 2 4 2 6 3 2" xfId="2835"/>
    <cellStyle name="měny 2 4 2 6 4" xfId="2069"/>
    <cellStyle name="měny 2 4 2 7" xfId="460"/>
    <cellStyle name="měny 2 4 2 7 2" xfId="843"/>
    <cellStyle name="měny 2 4 2 7 2 2" xfId="1609"/>
    <cellStyle name="měny 2 4 2 7 2 2 2" xfId="3382"/>
    <cellStyle name="měny 2 4 2 7 2 3" xfId="2616"/>
    <cellStyle name="měny 2 4 2 7 3" xfId="1226"/>
    <cellStyle name="měny 2 4 2 7 3 2" xfId="2999"/>
    <cellStyle name="měny 2 4 2 7 4" xfId="2233"/>
    <cellStyle name="měny 2 4 2 8" xfId="515"/>
    <cellStyle name="měny 2 4 2 8 2" xfId="1281"/>
    <cellStyle name="měny 2 4 2 8 2 2" xfId="3054"/>
    <cellStyle name="měny 2 4 2 8 3" xfId="2288"/>
    <cellStyle name="měny 2 4 2 9" xfId="132"/>
    <cellStyle name="měny 2 4 2 9 2" xfId="1905"/>
    <cellStyle name="měny 2 4 3" xfId="29"/>
    <cellStyle name="měny 2 4 3 10" xfId="1805"/>
    <cellStyle name="měny 2 4 3 2" xfId="86"/>
    <cellStyle name="měny 2 4 3 2 2" xfId="414"/>
    <cellStyle name="měny 2 4 3 2 2 2" xfId="797"/>
    <cellStyle name="měny 2 4 3 2 2 2 2" xfId="1563"/>
    <cellStyle name="měny 2 4 3 2 2 2 2 2" xfId="3336"/>
    <cellStyle name="měny 2 4 3 2 2 2 3" xfId="2570"/>
    <cellStyle name="měny 2 4 3 2 2 3" xfId="1180"/>
    <cellStyle name="měny 2 4 3 2 2 3 2" xfId="2953"/>
    <cellStyle name="měny 2 4 3 2 2 4" xfId="2187"/>
    <cellStyle name="měny 2 4 3 2 3" xfId="633"/>
    <cellStyle name="měny 2 4 3 2 3 2" xfId="1399"/>
    <cellStyle name="měny 2 4 3 2 3 2 2" xfId="3172"/>
    <cellStyle name="měny 2 4 3 2 3 3" xfId="2406"/>
    <cellStyle name="měny 2 4 3 2 4" xfId="250"/>
    <cellStyle name="měny 2 4 3 2 4 2" xfId="2023"/>
    <cellStyle name="měny 2 4 3 2 5" xfId="1016"/>
    <cellStyle name="měny 2 4 3 2 5 2" xfId="2789"/>
    <cellStyle name="měny 2 4 3 2 6" xfId="1727"/>
    <cellStyle name="měny 2 4 3 2 6 2" xfId="3500"/>
    <cellStyle name="měny 2 4 3 2 7" xfId="1859"/>
    <cellStyle name="měny 2 4 3 3" xfId="196"/>
    <cellStyle name="měny 2 4 3 3 2" xfId="360"/>
    <cellStyle name="měny 2 4 3 3 2 2" xfId="743"/>
    <cellStyle name="měny 2 4 3 3 2 2 2" xfId="1509"/>
    <cellStyle name="měny 2 4 3 3 2 2 2 2" xfId="3282"/>
    <cellStyle name="měny 2 4 3 3 2 2 3" xfId="2516"/>
    <cellStyle name="měny 2 4 3 3 2 3" xfId="1126"/>
    <cellStyle name="měny 2 4 3 3 2 3 2" xfId="2899"/>
    <cellStyle name="měny 2 4 3 3 2 4" xfId="2133"/>
    <cellStyle name="měny 2 4 3 3 3" xfId="579"/>
    <cellStyle name="měny 2 4 3 3 3 2" xfId="1345"/>
    <cellStyle name="měny 2 4 3 3 3 2 2" xfId="3118"/>
    <cellStyle name="měny 2 4 3 3 3 3" xfId="2352"/>
    <cellStyle name="měny 2 4 3 3 4" xfId="962"/>
    <cellStyle name="měny 2 4 3 3 4 2" xfId="2735"/>
    <cellStyle name="měny 2 4 3 3 5" xfId="1969"/>
    <cellStyle name="měny 2 4 3 4" xfId="305"/>
    <cellStyle name="měny 2 4 3 4 2" xfId="688"/>
    <cellStyle name="měny 2 4 3 4 2 2" xfId="1454"/>
    <cellStyle name="měny 2 4 3 4 2 2 2" xfId="3227"/>
    <cellStyle name="měny 2 4 3 4 2 3" xfId="2461"/>
    <cellStyle name="měny 2 4 3 4 3" xfId="1071"/>
    <cellStyle name="měny 2 4 3 4 3 2" xfId="2844"/>
    <cellStyle name="měny 2 4 3 4 4" xfId="2078"/>
    <cellStyle name="měny 2 4 3 5" xfId="469"/>
    <cellStyle name="měny 2 4 3 5 2" xfId="852"/>
    <cellStyle name="měny 2 4 3 5 2 2" xfId="1618"/>
    <cellStyle name="měny 2 4 3 5 2 2 2" xfId="3391"/>
    <cellStyle name="měny 2 4 3 5 2 3" xfId="2625"/>
    <cellStyle name="měny 2 4 3 5 3" xfId="1235"/>
    <cellStyle name="měny 2 4 3 5 3 2" xfId="3008"/>
    <cellStyle name="měny 2 4 3 5 4" xfId="2242"/>
    <cellStyle name="měny 2 4 3 6" xfId="524"/>
    <cellStyle name="měny 2 4 3 6 2" xfId="1290"/>
    <cellStyle name="měny 2 4 3 6 2 2" xfId="3063"/>
    <cellStyle name="měny 2 4 3 6 3" xfId="2297"/>
    <cellStyle name="měny 2 4 3 7" xfId="141"/>
    <cellStyle name="měny 2 4 3 7 2" xfId="1914"/>
    <cellStyle name="měny 2 4 3 8" xfId="907"/>
    <cellStyle name="měny 2 4 3 8 2" xfId="2680"/>
    <cellStyle name="měny 2 4 3 9" xfId="1673"/>
    <cellStyle name="měny 2 4 3 9 2" xfId="3446"/>
    <cellStyle name="měny 2 4 4" xfId="47"/>
    <cellStyle name="měny 2 4 4 10" xfId="1823"/>
    <cellStyle name="měny 2 4 4 2" xfId="104"/>
    <cellStyle name="měny 2 4 4 2 2" xfId="432"/>
    <cellStyle name="měny 2 4 4 2 2 2" xfId="815"/>
    <cellStyle name="měny 2 4 4 2 2 2 2" xfId="1581"/>
    <cellStyle name="měny 2 4 4 2 2 2 2 2" xfId="3354"/>
    <cellStyle name="měny 2 4 4 2 2 2 3" xfId="2588"/>
    <cellStyle name="měny 2 4 4 2 2 3" xfId="1198"/>
    <cellStyle name="měny 2 4 4 2 2 3 2" xfId="2971"/>
    <cellStyle name="měny 2 4 4 2 2 4" xfId="2205"/>
    <cellStyle name="měny 2 4 4 2 3" xfId="651"/>
    <cellStyle name="měny 2 4 4 2 3 2" xfId="1417"/>
    <cellStyle name="měny 2 4 4 2 3 2 2" xfId="3190"/>
    <cellStyle name="měny 2 4 4 2 3 3" xfId="2424"/>
    <cellStyle name="měny 2 4 4 2 4" xfId="268"/>
    <cellStyle name="měny 2 4 4 2 4 2" xfId="2041"/>
    <cellStyle name="měny 2 4 4 2 5" xfId="1034"/>
    <cellStyle name="měny 2 4 4 2 5 2" xfId="2807"/>
    <cellStyle name="měny 2 4 4 2 6" xfId="1745"/>
    <cellStyle name="měny 2 4 4 2 6 2" xfId="3518"/>
    <cellStyle name="měny 2 4 4 2 7" xfId="1877"/>
    <cellStyle name="měny 2 4 4 3" xfId="214"/>
    <cellStyle name="měny 2 4 4 3 2" xfId="378"/>
    <cellStyle name="měny 2 4 4 3 2 2" xfId="761"/>
    <cellStyle name="měny 2 4 4 3 2 2 2" xfId="1527"/>
    <cellStyle name="měny 2 4 4 3 2 2 2 2" xfId="3300"/>
    <cellStyle name="měny 2 4 4 3 2 2 3" xfId="2534"/>
    <cellStyle name="měny 2 4 4 3 2 3" xfId="1144"/>
    <cellStyle name="měny 2 4 4 3 2 3 2" xfId="2917"/>
    <cellStyle name="měny 2 4 4 3 2 4" xfId="2151"/>
    <cellStyle name="měny 2 4 4 3 3" xfId="597"/>
    <cellStyle name="měny 2 4 4 3 3 2" xfId="1363"/>
    <cellStyle name="měny 2 4 4 3 3 2 2" xfId="3136"/>
    <cellStyle name="měny 2 4 4 3 3 3" xfId="2370"/>
    <cellStyle name="měny 2 4 4 3 4" xfId="980"/>
    <cellStyle name="měny 2 4 4 3 4 2" xfId="2753"/>
    <cellStyle name="měny 2 4 4 3 5" xfId="1987"/>
    <cellStyle name="měny 2 4 4 4" xfId="323"/>
    <cellStyle name="měny 2 4 4 4 2" xfId="706"/>
    <cellStyle name="měny 2 4 4 4 2 2" xfId="1472"/>
    <cellStyle name="měny 2 4 4 4 2 2 2" xfId="3245"/>
    <cellStyle name="měny 2 4 4 4 2 3" xfId="2479"/>
    <cellStyle name="měny 2 4 4 4 3" xfId="1089"/>
    <cellStyle name="měny 2 4 4 4 3 2" xfId="2862"/>
    <cellStyle name="měny 2 4 4 4 4" xfId="2096"/>
    <cellStyle name="měny 2 4 4 5" xfId="487"/>
    <cellStyle name="měny 2 4 4 5 2" xfId="870"/>
    <cellStyle name="měny 2 4 4 5 2 2" xfId="1636"/>
    <cellStyle name="měny 2 4 4 5 2 2 2" xfId="3409"/>
    <cellStyle name="měny 2 4 4 5 2 3" xfId="2643"/>
    <cellStyle name="měny 2 4 4 5 3" xfId="1253"/>
    <cellStyle name="měny 2 4 4 5 3 2" xfId="3026"/>
    <cellStyle name="měny 2 4 4 5 4" xfId="2260"/>
    <cellStyle name="měny 2 4 4 6" xfId="542"/>
    <cellStyle name="měny 2 4 4 6 2" xfId="1308"/>
    <cellStyle name="měny 2 4 4 6 2 2" xfId="3081"/>
    <cellStyle name="měny 2 4 4 6 3" xfId="2315"/>
    <cellStyle name="měny 2 4 4 7" xfId="159"/>
    <cellStyle name="měny 2 4 4 7 2" xfId="1932"/>
    <cellStyle name="měny 2 4 4 8" xfId="925"/>
    <cellStyle name="měny 2 4 4 8 2" xfId="2698"/>
    <cellStyle name="měny 2 4 4 9" xfId="1691"/>
    <cellStyle name="měny 2 4 4 9 2" xfId="3464"/>
    <cellStyle name="měny 2 4 5" xfId="68"/>
    <cellStyle name="měny 2 4 5 2" xfId="396"/>
    <cellStyle name="měny 2 4 5 2 2" xfId="779"/>
    <cellStyle name="měny 2 4 5 2 2 2" xfId="1545"/>
    <cellStyle name="měny 2 4 5 2 2 2 2" xfId="3318"/>
    <cellStyle name="měny 2 4 5 2 2 3" xfId="2552"/>
    <cellStyle name="měny 2 4 5 2 3" xfId="1162"/>
    <cellStyle name="měny 2 4 5 2 3 2" xfId="2935"/>
    <cellStyle name="měny 2 4 5 2 4" xfId="2169"/>
    <cellStyle name="měny 2 4 5 3" xfId="615"/>
    <cellStyle name="měny 2 4 5 3 2" xfId="1381"/>
    <cellStyle name="měny 2 4 5 3 2 2" xfId="3154"/>
    <cellStyle name="měny 2 4 5 3 3" xfId="2388"/>
    <cellStyle name="měny 2 4 5 4" xfId="232"/>
    <cellStyle name="měny 2 4 5 4 2" xfId="2005"/>
    <cellStyle name="měny 2 4 5 5" xfId="998"/>
    <cellStyle name="měny 2 4 5 5 2" xfId="2771"/>
    <cellStyle name="měny 2 4 5 6" xfId="1709"/>
    <cellStyle name="měny 2 4 5 6 2" xfId="3482"/>
    <cellStyle name="měny 2 4 5 7" xfId="1841"/>
    <cellStyle name="měny 2 4 6" xfId="178"/>
    <cellStyle name="měny 2 4 6 2" xfId="342"/>
    <cellStyle name="měny 2 4 6 2 2" xfId="725"/>
    <cellStyle name="měny 2 4 6 2 2 2" xfId="1491"/>
    <cellStyle name="měny 2 4 6 2 2 2 2" xfId="3264"/>
    <cellStyle name="měny 2 4 6 2 2 3" xfId="2498"/>
    <cellStyle name="měny 2 4 6 2 3" xfId="1108"/>
    <cellStyle name="měny 2 4 6 2 3 2" xfId="2881"/>
    <cellStyle name="měny 2 4 6 2 4" xfId="2115"/>
    <cellStyle name="měny 2 4 6 3" xfId="561"/>
    <cellStyle name="měny 2 4 6 3 2" xfId="1327"/>
    <cellStyle name="měny 2 4 6 3 2 2" xfId="3100"/>
    <cellStyle name="měny 2 4 6 3 3" xfId="2334"/>
    <cellStyle name="měny 2 4 6 4" xfId="944"/>
    <cellStyle name="měny 2 4 6 4 2" xfId="2717"/>
    <cellStyle name="měny 2 4 6 5" xfId="1951"/>
    <cellStyle name="měny 2 4 7" xfId="287"/>
    <cellStyle name="měny 2 4 7 2" xfId="670"/>
    <cellStyle name="měny 2 4 7 2 2" xfId="1436"/>
    <cellStyle name="měny 2 4 7 2 2 2" xfId="3209"/>
    <cellStyle name="měny 2 4 7 2 3" xfId="2443"/>
    <cellStyle name="měny 2 4 7 3" xfId="1053"/>
    <cellStyle name="měny 2 4 7 3 2" xfId="2826"/>
    <cellStyle name="měny 2 4 7 4" xfId="2060"/>
    <cellStyle name="měny 2 4 8" xfId="451"/>
    <cellStyle name="měny 2 4 8 2" xfId="834"/>
    <cellStyle name="měny 2 4 8 2 2" xfId="1600"/>
    <cellStyle name="měny 2 4 8 2 2 2" xfId="3373"/>
    <cellStyle name="měny 2 4 8 2 3" xfId="2607"/>
    <cellStyle name="měny 2 4 8 3" xfId="1217"/>
    <cellStyle name="měny 2 4 8 3 2" xfId="2990"/>
    <cellStyle name="měny 2 4 8 4" xfId="2224"/>
    <cellStyle name="měny 2 4 9" xfId="506"/>
    <cellStyle name="měny 2 4 9 2" xfId="1272"/>
    <cellStyle name="měny 2 4 9 2 2" xfId="3045"/>
    <cellStyle name="měny 2 4 9 3" xfId="2279"/>
    <cellStyle name="měny 2 5" xfId="14"/>
    <cellStyle name="měny 2 5 10" xfId="126"/>
    <cellStyle name="měny 2 5 10 2" xfId="1899"/>
    <cellStyle name="měny 2 5 11" xfId="892"/>
    <cellStyle name="měny 2 5 11 2" xfId="2665"/>
    <cellStyle name="měny 2 5 12" xfId="1658"/>
    <cellStyle name="měny 2 5 12 2" xfId="3431"/>
    <cellStyle name="měny 2 5 13" xfId="1790"/>
    <cellStyle name="měny 2 5 2" xfId="23"/>
    <cellStyle name="měny 2 5 2 10" xfId="901"/>
    <cellStyle name="měny 2 5 2 10 2" xfId="2674"/>
    <cellStyle name="měny 2 5 2 11" xfId="1667"/>
    <cellStyle name="měny 2 5 2 11 2" xfId="3440"/>
    <cellStyle name="měny 2 5 2 12" xfId="1799"/>
    <cellStyle name="měny 2 5 2 2" xfId="41"/>
    <cellStyle name="měny 2 5 2 2 10" xfId="1817"/>
    <cellStyle name="měny 2 5 2 2 2" xfId="98"/>
    <cellStyle name="měny 2 5 2 2 2 2" xfId="426"/>
    <cellStyle name="měny 2 5 2 2 2 2 2" xfId="809"/>
    <cellStyle name="měny 2 5 2 2 2 2 2 2" xfId="1575"/>
    <cellStyle name="měny 2 5 2 2 2 2 2 2 2" xfId="3348"/>
    <cellStyle name="měny 2 5 2 2 2 2 2 3" xfId="2582"/>
    <cellStyle name="měny 2 5 2 2 2 2 3" xfId="1192"/>
    <cellStyle name="měny 2 5 2 2 2 2 3 2" xfId="2965"/>
    <cellStyle name="měny 2 5 2 2 2 2 4" xfId="2199"/>
    <cellStyle name="měny 2 5 2 2 2 3" xfId="645"/>
    <cellStyle name="měny 2 5 2 2 2 3 2" xfId="1411"/>
    <cellStyle name="měny 2 5 2 2 2 3 2 2" xfId="3184"/>
    <cellStyle name="měny 2 5 2 2 2 3 3" xfId="2418"/>
    <cellStyle name="měny 2 5 2 2 2 4" xfId="262"/>
    <cellStyle name="měny 2 5 2 2 2 4 2" xfId="2035"/>
    <cellStyle name="měny 2 5 2 2 2 5" xfId="1028"/>
    <cellStyle name="měny 2 5 2 2 2 5 2" xfId="2801"/>
    <cellStyle name="měny 2 5 2 2 2 6" xfId="1739"/>
    <cellStyle name="měny 2 5 2 2 2 6 2" xfId="3512"/>
    <cellStyle name="měny 2 5 2 2 2 7" xfId="1871"/>
    <cellStyle name="měny 2 5 2 2 3" xfId="208"/>
    <cellStyle name="měny 2 5 2 2 3 2" xfId="372"/>
    <cellStyle name="měny 2 5 2 2 3 2 2" xfId="755"/>
    <cellStyle name="měny 2 5 2 2 3 2 2 2" xfId="1521"/>
    <cellStyle name="měny 2 5 2 2 3 2 2 2 2" xfId="3294"/>
    <cellStyle name="měny 2 5 2 2 3 2 2 3" xfId="2528"/>
    <cellStyle name="měny 2 5 2 2 3 2 3" xfId="1138"/>
    <cellStyle name="měny 2 5 2 2 3 2 3 2" xfId="2911"/>
    <cellStyle name="měny 2 5 2 2 3 2 4" xfId="2145"/>
    <cellStyle name="měny 2 5 2 2 3 3" xfId="591"/>
    <cellStyle name="měny 2 5 2 2 3 3 2" xfId="1357"/>
    <cellStyle name="měny 2 5 2 2 3 3 2 2" xfId="3130"/>
    <cellStyle name="měny 2 5 2 2 3 3 3" xfId="2364"/>
    <cellStyle name="měny 2 5 2 2 3 4" xfId="974"/>
    <cellStyle name="měny 2 5 2 2 3 4 2" xfId="2747"/>
    <cellStyle name="měny 2 5 2 2 3 5" xfId="1981"/>
    <cellStyle name="měny 2 5 2 2 4" xfId="317"/>
    <cellStyle name="měny 2 5 2 2 4 2" xfId="700"/>
    <cellStyle name="měny 2 5 2 2 4 2 2" xfId="1466"/>
    <cellStyle name="měny 2 5 2 2 4 2 2 2" xfId="3239"/>
    <cellStyle name="měny 2 5 2 2 4 2 3" xfId="2473"/>
    <cellStyle name="měny 2 5 2 2 4 3" xfId="1083"/>
    <cellStyle name="měny 2 5 2 2 4 3 2" xfId="2856"/>
    <cellStyle name="měny 2 5 2 2 4 4" xfId="2090"/>
    <cellStyle name="měny 2 5 2 2 5" xfId="481"/>
    <cellStyle name="měny 2 5 2 2 5 2" xfId="864"/>
    <cellStyle name="měny 2 5 2 2 5 2 2" xfId="1630"/>
    <cellStyle name="měny 2 5 2 2 5 2 2 2" xfId="3403"/>
    <cellStyle name="měny 2 5 2 2 5 2 3" xfId="2637"/>
    <cellStyle name="měny 2 5 2 2 5 3" xfId="1247"/>
    <cellStyle name="měny 2 5 2 2 5 3 2" xfId="3020"/>
    <cellStyle name="měny 2 5 2 2 5 4" xfId="2254"/>
    <cellStyle name="měny 2 5 2 2 6" xfId="536"/>
    <cellStyle name="měny 2 5 2 2 6 2" xfId="1302"/>
    <cellStyle name="měny 2 5 2 2 6 2 2" xfId="3075"/>
    <cellStyle name="měny 2 5 2 2 6 3" xfId="2309"/>
    <cellStyle name="měny 2 5 2 2 7" xfId="153"/>
    <cellStyle name="měny 2 5 2 2 7 2" xfId="1926"/>
    <cellStyle name="měny 2 5 2 2 8" xfId="919"/>
    <cellStyle name="měny 2 5 2 2 8 2" xfId="2692"/>
    <cellStyle name="měny 2 5 2 2 9" xfId="1685"/>
    <cellStyle name="měny 2 5 2 2 9 2" xfId="3458"/>
    <cellStyle name="měny 2 5 2 3" xfId="59"/>
    <cellStyle name="měny 2 5 2 3 10" xfId="1835"/>
    <cellStyle name="měny 2 5 2 3 2" xfId="116"/>
    <cellStyle name="měny 2 5 2 3 2 2" xfId="444"/>
    <cellStyle name="měny 2 5 2 3 2 2 2" xfId="827"/>
    <cellStyle name="měny 2 5 2 3 2 2 2 2" xfId="1593"/>
    <cellStyle name="měny 2 5 2 3 2 2 2 2 2" xfId="3366"/>
    <cellStyle name="měny 2 5 2 3 2 2 2 3" xfId="2600"/>
    <cellStyle name="měny 2 5 2 3 2 2 3" xfId="1210"/>
    <cellStyle name="měny 2 5 2 3 2 2 3 2" xfId="2983"/>
    <cellStyle name="měny 2 5 2 3 2 2 4" xfId="2217"/>
    <cellStyle name="měny 2 5 2 3 2 3" xfId="663"/>
    <cellStyle name="měny 2 5 2 3 2 3 2" xfId="1429"/>
    <cellStyle name="měny 2 5 2 3 2 3 2 2" xfId="3202"/>
    <cellStyle name="měny 2 5 2 3 2 3 3" xfId="2436"/>
    <cellStyle name="měny 2 5 2 3 2 4" xfId="280"/>
    <cellStyle name="měny 2 5 2 3 2 4 2" xfId="2053"/>
    <cellStyle name="měny 2 5 2 3 2 5" xfId="1046"/>
    <cellStyle name="měny 2 5 2 3 2 5 2" xfId="2819"/>
    <cellStyle name="měny 2 5 2 3 2 6" xfId="1757"/>
    <cellStyle name="měny 2 5 2 3 2 6 2" xfId="3530"/>
    <cellStyle name="měny 2 5 2 3 2 7" xfId="1889"/>
    <cellStyle name="měny 2 5 2 3 3" xfId="226"/>
    <cellStyle name="měny 2 5 2 3 3 2" xfId="390"/>
    <cellStyle name="měny 2 5 2 3 3 2 2" xfId="773"/>
    <cellStyle name="měny 2 5 2 3 3 2 2 2" xfId="1539"/>
    <cellStyle name="měny 2 5 2 3 3 2 2 2 2" xfId="3312"/>
    <cellStyle name="měny 2 5 2 3 3 2 2 3" xfId="2546"/>
    <cellStyle name="měny 2 5 2 3 3 2 3" xfId="1156"/>
    <cellStyle name="měny 2 5 2 3 3 2 3 2" xfId="2929"/>
    <cellStyle name="měny 2 5 2 3 3 2 4" xfId="2163"/>
    <cellStyle name="měny 2 5 2 3 3 3" xfId="609"/>
    <cellStyle name="měny 2 5 2 3 3 3 2" xfId="1375"/>
    <cellStyle name="měny 2 5 2 3 3 3 2 2" xfId="3148"/>
    <cellStyle name="měny 2 5 2 3 3 3 3" xfId="2382"/>
    <cellStyle name="měny 2 5 2 3 3 4" xfId="992"/>
    <cellStyle name="měny 2 5 2 3 3 4 2" xfId="2765"/>
    <cellStyle name="měny 2 5 2 3 3 5" xfId="1999"/>
    <cellStyle name="měny 2 5 2 3 4" xfId="335"/>
    <cellStyle name="měny 2 5 2 3 4 2" xfId="718"/>
    <cellStyle name="měny 2 5 2 3 4 2 2" xfId="1484"/>
    <cellStyle name="měny 2 5 2 3 4 2 2 2" xfId="3257"/>
    <cellStyle name="měny 2 5 2 3 4 2 3" xfId="2491"/>
    <cellStyle name="měny 2 5 2 3 4 3" xfId="1101"/>
    <cellStyle name="měny 2 5 2 3 4 3 2" xfId="2874"/>
    <cellStyle name="měny 2 5 2 3 4 4" xfId="2108"/>
    <cellStyle name="měny 2 5 2 3 5" xfId="499"/>
    <cellStyle name="měny 2 5 2 3 5 2" xfId="882"/>
    <cellStyle name="měny 2 5 2 3 5 2 2" xfId="1648"/>
    <cellStyle name="měny 2 5 2 3 5 2 2 2" xfId="3421"/>
    <cellStyle name="měny 2 5 2 3 5 2 3" xfId="2655"/>
    <cellStyle name="měny 2 5 2 3 5 3" xfId="1265"/>
    <cellStyle name="měny 2 5 2 3 5 3 2" xfId="3038"/>
    <cellStyle name="měny 2 5 2 3 5 4" xfId="2272"/>
    <cellStyle name="měny 2 5 2 3 6" xfId="554"/>
    <cellStyle name="měny 2 5 2 3 6 2" xfId="1320"/>
    <cellStyle name="měny 2 5 2 3 6 2 2" xfId="3093"/>
    <cellStyle name="měny 2 5 2 3 6 3" xfId="2327"/>
    <cellStyle name="měny 2 5 2 3 7" xfId="171"/>
    <cellStyle name="měny 2 5 2 3 7 2" xfId="1944"/>
    <cellStyle name="měny 2 5 2 3 8" xfId="937"/>
    <cellStyle name="měny 2 5 2 3 8 2" xfId="2710"/>
    <cellStyle name="měny 2 5 2 3 9" xfId="1703"/>
    <cellStyle name="měny 2 5 2 3 9 2" xfId="3476"/>
    <cellStyle name="měny 2 5 2 4" xfId="80"/>
    <cellStyle name="měny 2 5 2 4 2" xfId="408"/>
    <cellStyle name="měny 2 5 2 4 2 2" xfId="791"/>
    <cellStyle name="měny 2 5 2 4 2 2 2" xfId="1557"/>
    <cellStyle name="měny 2 5 2 4 2 2 2 2" xfId="3330"/>
    <cellStyle name="měny 2 5 2 4 2 2 3" xfId="2564"/>
    <cellStyle name="měny 2 5 2 4 2 3" xfId="1174"/>
    <cellStyle name="měny 2 5 2 4 2 3 2" xfId="2947"/>
    <cellStyle name="měny 2 5 2 4 2 4" xfId="2181"/>
    <cellStyle name="měny 2 5 2 4 3" xfId="627"/>
    <cellStyle name="měny 2 5 2 4 3 2" xfId="1393"/>
    <cellStyle name="měny 2 5 2 4 3 2 2" xfId="3166"/>
    <cellStyle name="měny 2 5 2 4 3 3" xfId="2400"/>
    <cellStyle name="měny 2 5 2 4 4" xfId="244"/>
    <cellStyle name="měny 2 5 2 4 4 2" xfId="2017"/>
    <cellStyle name="měny 2 5 2 4 5" xfId="1010"/>
    <cellStyle name="měny 2 5 2 4 5 2" xfId="2783"/>
    <cellStyle name="měny 2 5 2 4 6" xfId="1721"/>
    <cellStyle name="měny 2 5 2 4 6 2" xfId="3494"/>
    <cellStyle name="měny 2 5 2 4 7" xfId="1853"/>
    <cellStyle name="měny 2 5 2 5" xfId="190"/>
    <cellStyle name="měny 2 5 2 5 2" xfId="354"/>
    <cellStyle name="měny 2 5 2 5 2 2" xfId="737"/>
    <cellStyle name="měny 2 5 2 5 2 2 2" xfId="1503"/>
    <cellStyle name="měny 2 5 2 5 2 2 2 2" xfId="3276"/>
    <cellStyle name="měny 2 5 2 5 2 2 3" xfId="2510"/>
    <cellStyle name="měny 2 5 2 5 2 3" xfId="1120"/>
    <cellStyle name="měny 2 5 2 5 2 3 2" xfId="2893"/>
    <cellStyle name="měny 2 5 2 5 2 4" xfId="2127"/>
    <cellStyle name="měny 2 5 2 5 3" xfId="573"/>
    <cellStyle name="měny 2 5 2 5 3 2" xfId="1339"/>
    <cellStyle name="měny 2 5 2 5 3 2 2" xfId="3112"/>
    <cellStyle name="měny 2 5 2 5 3 3" xfId="2346"/>
    <cellStyle name="měny 2 5 2 5 4" xfId="956"/>
    <cellStyle name="měny 2 5 2 5 4 2" xfId="2729"/>
    <cellStyle name="měny 2 5 2 5 5" xfId="1963"/>
    <cellStyle name="měny 2 5 2 6" xfId="299"/>
    <cellStyle name="měny 2 5 2 6 2" xfId="682"/>
    <cellStyle name="měny 2 5 2 6 2 2" xfId="1448"/>
    <cellStyle name="měny 2 5 2 6 2 2 2" xfId="3221"/>
    <cellStyle name="měny 2 5 2 6 2 3" xfId="2455"/>
    <cellStyle name="měny 2 5 2 6 3" xfId="1065"/>
    <cellStyle name="měny 2 5 2 6 3 2" xfId="2838"/>
    <cellStyle name="měny 2 5 2 6 4" xfId="2072"/>
    <cellStyle name="měny 2 5 2 7" xfId="463"/>
    <cellStyle name="měny 2 5 2 7 2" xfId="846"/>
    <cellStyle name="měny 2 5 2 7 2 2" xfId="1612"/>
    <cellStyle name="měny 2 5 2 7 2 2 2" xfId="3385"/>
    <cellStyle name="měny 2 5 2 7 2 3" xfId="2619"/>
    <cellStyle name="měny 2 5 2 7 3" xfId="1229"/>
    <cellStyle name="měny 2 5 2 7 3 2" xfId="3002"/>
    <cellStyle name="měny 2 5 2 7 4" xfId="2236"/>
    <cellStyle name="měny 2 5 2 8" xfId="518"/>
    <cellStyle name="měny 2 5 2 8 2" xfId="1284"/>
    <cellStyle name="měny 2 5 2 8 2 2" xfId="3057"/>
    <cellStyle name="měny 2 5 2 8 3" xfId="2291"/>
    <cellStyle name="měny 2 5 2 9" xfId="135"/>
    <cellStyle name="měny 2 5 2 9 2" xfId="1908"/>
    <cellStyle name="měny 2 5 3" xfId="32"/>
    <cellStyle name="měny 2 5 3 10" xfId="1808"/>
    <cellStyle name="měny 2 5 3 2" xfId="89"/>
    <cellStyle name="měny 2 5 3 2 2" xfId="417"/>
    <cellStyle name="měny 2 5 3 2 2 2" xfId="800"/>
    <cellStyle name="měny 2 5 3 2 2 2 2" xfId="1566"/>
    <cellStyle name="měny 2 5 3 2 2 2 2 2" xfId="3339"/>
    <cellStyle name="měny 2 5 3 2 2 2 3" xfId="2573"/>
    <cellStyle name="měny 2 5 3 2 2 3" xfId="1183"/>
    <cellStyle name="měny 2 5 3 2 2 3 2" xfId="2956"/>
    <cellStyle name="měny 2 5 3 2 2 4" xfId="2190"/>
    <cellStyle name="měny 2 5 3 2 3" xfId="636"/>
    <cellStyle name="měny 2 5 3 2 3 2" xfId="1402"/>
    <cellStyle name="měny 2 5 3 2 3 2 2" xfId="3175"/>
    <cellStyle name="měny 2 5 3 2 3 3" xfId="2409"/>
    <cellStyle name="měny 2 5 3 2 4" xfId="253"/>
    <cellStyle name="měny 2 5 3 2 4 2" xfId="2026"/>
    <cellStyle name="měny 2 5 3 2 5" xfId="1019"/>
    <cellStyle name="měny 2 5 3 2 5 2" xfId="2792"/>
    <cellStyle name="měny 2 5 3 2 6" xfId="1730"/>
    <cellStyle name="měny 2 5 3 2 6 2" xfId="3503"/>
    <cellStyle name="měny 2 5 3 2 7" xfId="1862"/>
    <cellStyle name="měny 2 5 3 3" xfId="199"/>
    <cellStyle name="měny 2 5 3 3 2" xfId="363"/>
    <cellStyle name="měny 2 5 3 3 2 2" xfId="746"/>
    <cellStyle name="měny 2 5 3 3 2 2 2" xfId="1512"/>
    <cellStyle name="měny 2 5 3 3 2 2 2 2" xfId="3285"/>
    <cellStyle name="měny 2 5 3 3 2 2 3" xfId="2519"/>
    <cellStyle name="měny 2 5 3 3 2 3" xfId="1129"/>
    <cellStyle name="měny 2 5 3 3 2 3 2" xfId="2902"/>
    <cellStyle name="měny 2 5 3 3 2 4" xfId="2136"/>
    <cellStyle name="měny 2 5 3 3 3" xfId="582"/>
    <cellStyle name="měny 2 5 3 3 3 2" xfId="1348"/>
    <cellStyle name="měny 2 5 3 3 3 2 2" xfId="3121"/>
    <cellStyle name="měny 2 5 3 3 3 3" xfId="2355"/>
    <cellStyle name="měny 2 5 3 3 4" xfId="965"/>
    <cellStyle name="měny 2 5 3 3 4 2" xfId="2738"/>
    <cellStyle name="měny 2 5 3 3 5" xfId="1972"/>
    <cellStyle name="měny 2 5 3 4" xfId="308"/>
    <cellStyle name="měny 2 5 3 4 2" xfId="691"/>
    <cellStyle name="měny 2 5 3 4 2 2" xfId="1457"/>
    <cellStyle name="měny 2 5 3 4 2 2 2" xfId="3230"/>
    <cellStyle name="měny 2 5 3 4 2 3" xfId="2464"/>
    <cellStyle name="měny 2 5 3 4 3" xfId="1074"/>
    <cellStyle name="měny 2 5 3 4 3 2" xfId="2847"/>
    <cellStyle name="měny 2 5 3 4 4" xfId="2081"/>
    <cellStyle name="měny 2 5 3 5" xfId="472"/>
    <cellStyle name="měny 2 5 3 5 2" xfId="855"/>
    <cellStyle name="měny 2 5 3 5 2 2" xfId="1621"/>
    <cellStyle name="měny 2 5 3 5 2 2 2" xfId="3394"/>
    <cellStyle name="měny 2 5 3 5 2 3" xfId="2628"/>
    <cellStyle name="měny 2 5 3 5 3" xfId="1238"/>
    <cellStyle name="měny 2 5 3 5 3 2" xfId="3011"/>
    <cellStyle name="měny 2 5 3 5 4" xfId="2245"/>
    <cellStyle name="měny 2 5 3 6" xfId="527"/>
    <cellStyle name="měny 2 5 3 6 2" xfId="1293"/>
    <cellStyle name="měny 2 5 3 6 2 2" xfId="3066"/>
    <cellStyle name="měny 2 5 3 6 3" xfId="2300"/>
    <cellStyle name="měny 2 5 3 7" xfId="144"/>
    <cellStyle name="měny 2 5 3 7 2" xfId="1917"/>
    <cellStyle name="měny 2 5 3 8" xfId="910"/>
    <cellStyle name="měny 2 5 3 8 2" xfId="2683"/>
    <cellStyle name="měny 2 5 3 9" xfId="1676"/>
    <cellStyle name="měny 2 5 3 9 2" xfId="3449"/>
    <cellStyle name="měny 2 5 4" xfId="50"/>
    <cellStyle name="měny 2 5 4 10" xfId="1826"/>
    <cellStyle name="měny 2 5 4 2" xfId="107"/>
    <cellStyle name="měny 2 5 4 2 2" xfId="435"/>
    <cellStyle name="měny 2 5 4 2 2 2" xfId="818"/>
    <cellStyle name="měny 2 5 4 2 2 2 2" xfId="1584"/>
    <cellStyle name="měny 2 5 4 2 2 2 2 2" xfId="3357"/>
    <cellStyle name="měny 2 5 4 2 2 2 3" xfId="2591"/>
    <cellStyle name="měny 2 5 4 2 2 3" xfId="1201"/>
    <cellStyle name="měny 2 5 4 2 2 3 2" xfId="2974"/>
    <cellStyle name="měny 2 5 4 2 2 4" xfId="2208"/>
    <cellStyle name="měny 2 5 4 2 3" xfId="654"/>
    <cellStyle name="měny 2 5 4 2 3 2" xfId="1420"/>
    <cellStyle name="měny 2 5 4 2 3 2 2" xfId="3193"/>
    <cellStyle name="měny 2 5 4 2 3 3" xfId="2427"/>
    <cellStyle name="měny 2 5 4 2 4" xfId="271"/>
    <cellStyle name="měny 2 5 4 2 4 2" xfId="2044"/>
    <cellStyle name="měny 2 5 4 2 5" xfId="1037"/>
    <cellStyle name="měny 2 5 4 2 5 2" xfId="2810"/>
    <cellStyle name="měny 2 5 4 2 6" xfId="1748"/>
    <cellStyle name="měny 2 5 4 2 6 2" xfId="3521"/>
    <cellStyle name="měny 2 5 4 2 7" xfId="1880"/>
    <cellStyle name="měny 2 5 4 3" xfId="217"/>
    <cellStyle name="měny 2 5 4 3 2" xfId="381"/>
    <cellStyle name="měny 2 5 4 3 2 2" xfId="764"/>
    <cellStyle name="měny 2 5 4 3 2 2 2" xfId="1530"/>
    <cellStyle name="měny 2 5 4 3 2 2 2 2" xfId="3303"/>
    <cellStyle name="měny 2 5 4 3 2 2 3" xfId="2537"/>
    <cellStyle name="měny 2 5 4 3 2 3" xfId="1147"/>
    <cellStyle name="měny 2 5 4 3 2 3 2" xfId="2920"/>
    <cellStyle name="měny 2 5 4 3 2 4" xfId="2154"/>
    <cellStyle name="měny 2 5 4 3 3" xfId="600"/>
    <cellStyle name="měny 2 5 4 3 3 2" xfId="1366"/>
    <cellStyle name="měny 2 5 4 3 3 2 2" xfId="3139"/>
    <cellStyle name="měny 2 5 4 3 3 3" xfId="2373"/>
    <cellStyle name="měny 2 5 4 3 4" xfId="983"/>
    <cellStyle name="měny 2 5 4 3 4 2" xfId="2756"/>
    <cellStyle name="měny 2 5 4 3 5" xfId="1990"/>
    <cellStyle name="měny 2 5 4 4" xfId="326"/>
    <cellStyle name="měny 2 5 4 4 2" xfId="709"/>
    <cellStyle name="měny 2 5 4 4 2 2" xfId="1475"/>
    <cellStyle name="měny 2 5 4 4 2 2 2" xfId="3248"/>
    <cellStyle name="měny 2 5 4 4 2 3" xfId="2482"/>
    <cellStyle name="měny 2 5 4 4 3" xfId="1092"/>
    <cellStyle name="měny 2 5 4 4 3 2" xfId="2865"/>
    <cellStyle name="měny 2 5 4 4 4" xfId="2099"/>
    <cellStyle name="měny 2 5 4 5" xfId="490"/>
    <cellStyle name="měny 2 5 4 5 2" xfId="873"/>
    <cellStyle name="měny 2 5 4 5 2 2" xfId="1639"/>
    <cellStyle name="měny 2 5 4 5 2 2 2" xfId="3412"/>
    <cellStyle name="měny 2 5 4 5 2 3" xfId="2646"/>
    <cellStyle name="měny 2 5 4 5 3" xfId="1256"/>
    <cellStyle name="měny 2 5 4 5 3 2" xfId="3029"/>
    <cellStyle name="měny 2 5 4 5 4" xfId="2263"/>
    <cellStyle name="měny 2 5 4 6" xfId="545"/>
    <cellStyle name="měny 2 5 4 6 2" xfId="1311"/>
    <cellStyle name="měny 2 5 4 6 2 2" xfId="3084"/>
    <cellStyle name="měny 2 5 4 6 3" xfId="2318"/>
    <cellStyle name="měny 2 5 4 7" xfId="162"/>
    <cellStyle name="měny 2 5 4 7 2" xfId="1935"/>
    <cellStyle name="měny 2 5 4 8" xfId="928"/>
    <cellStyle name="měny 2 5 4 8 2" xfId="2701"/>
    <cellStyle name="měny 2 5 4 9" xfId="1694"/>
    <cellStyle name="měny 2 5 4 9 2" xfId="3467"/>
    <cellStyle name="měny 2 5 5" xfId="71"/>
    <cellStyle name="měny 2 5 5 2" xfId="399"/>
    <cellStyle name="měny 2 5 5 2 2" xfId="782"/>
    <cellStyle name="měny 2 5 5 2 2 2" xfId="1548"/>
    <cellStyle name="měny 2 5 5 2 2 2 2" xfId="3321"/>
    <cellStyle name="měny 2 5 5 2 2 3" xfId="2555"/>
    <cellStyle name="měny 2 5 5 2 3" xfId="1165"/>
    <cellStyle name="měny 2 5 5 2 3 2" xfId="2938"/>
    <cellStyle name="měny 2 5 5 2 4" xfId="2172"/>
    <cellStyle name="měny 2 5 5 3" xfId="618"/>
    <cellStyle name="měny 2 5 5 3 2" xfId="1384"/>
    <cellStyle name="měny 2 5 5 3 2 2" xfId="3157"/>
    <cellStyle name="měny 2 5 5 3 3" xfId="2391"/>
    <cellStyle name="měny 2 5 5 4" xfId="235"/>
    <cellStyle name="měny 2 5 5 4 2" xfId="2008"/>
    <cellStyle name="měny 2 5 5 5" xfId="1001"/>
    <cellStyle name="měny 2 5 5 5 2" xfId="2774"/>
    <cellStyle name="měny 2 5 5 6" xfId="1712"/>
    <cellStyle name="měny 2 5 5 6 2" xfId="3485"/>
    <cellStyle name="měny 2 5 5 7" xfId="1844"/>
    <cellStyle name="měny 2 5 6" xfId="181"/>
    <cellStyle name="měny 2 5 6 2" xfId="345"/>
    <cellStyle name="měny 2 5 6 2 2" xfId="728"/>
    <cellStyle name="měny 2 5 6 2 2 2" xfId="1494"/>
    <cellStyle name="měny 2 5 6 2 2 2 2" xfId="3267"/>
    <cellStyle name="měny 2 5 6 2 2 3" xfId="2501"/>
    <cellStyle name="měny 2 5 6 2 3" xfId="1111"/>
    <cellStyle name="měny 2 5 6 2 3 2" xfId="2884"/>
    <cellStyle name="měny 2 5 6 2 4" xfId="2118"/>
    <cellStyle name="měny 2 5 6 3" xfId="564"/>
    <cellStyle name="měny 2 5 6 3 2" xfId="1330"/>
    <cellStyle name="měny 2 5 6 3 2 2" xfId="3103"/>
    <cellStyle name="měny 2 5 6 3 3" xfId="2337"/>
    <cellStyle name="měny 2 5 6 4" xfId="947"/>
    <cellStyle name="měny 2 5 6 4 2" xfId="2720"/>
    <cellStyle name="měny 2 5 6 5" xfId="1954"/>
    <cellStyle name="měny 2 5 7" xfId="290"/>
    <cellStyle name="měny 2 5 7 2" xfId="673"/>
    <cellStyle name="měny 2 5 7 2 2" xfId="1439"/>
    <cellStyle name="měny 2 5 7 2 2 2" xfId="3212"/>
    <cellStyle name="měny 2 5 7 2 3" xfId="2446"/>
    <cellStyle name="měny 2 5 7 3" xfId="1056"/>
    <cellStyle name="měny 2 5 7 3 2" xfId="2829"/>
    <cellStyle name="měny 2 5 7 4" xfId="2063"/>
    <cellStyle name="měny 2 5 8" xfId="454"/>
    <cellStyle name="měny 2 5 8 2" xfId="837"/>
    <cellStyle name="měny 2 5 8 2 2" xfId="1603"/>
    <cellStyle name="měny 2 5 8 2 2 2" xfId="3376"/>
    <cellStyle name="měny 2 5 8 2 3" xfId="2610"/>
    <cellStyle name="měny 2 5 8 3" xfId="1220"/>
    <cellStyle name="měny 2 5 8 3 2" xfId="2993"/>
    <cellStyle name="měny 2 5 8 4" xfId="2227"/>
    <cellStyle name="měny 2 5 9" xfId="509"/>
    <cellStyle name="měny 2 5 9 2" xfId="1275"/>
    <cellStyle name="měny 2 5 9 2 2" xfId="3048"/>
    <cellStyle name="měny 2 5 9 3" xfId="2282"/>
    <cellStyle name="měny 2 6" xfId="17"/>
    <cellStyle name="měny 2 6 10" xfId="895"/>
    <cellStyle name="měny 2 6 10 2" xfId="2668"/>
    <cellStyle name="měny 2 6 11" xfId="1661"/>
    <cellStyle name="měny 2 6 11 2" xfId="3434"/>
    <cellStyle name="měny 2 6 12" xfId="1793"/>
    <cellStyle name="měny 2 6 2" xfId="35"/>
    <cellStyle name="měny 2 6 2 10" xfId="1811"/>
    <cellStyle name="měny 2 6 2 2" xfId="92"/>
    <cellStyle name="měny 2 6 2 2 2" xfId="420"/>
    <cellStyle name="měny 2 6 2 2 2 2" xfId="803"/>
    <cellStyle name="měny 2 6 2 2 2 2 2" xfId="1569"/>
    <cellStyle name="měny 2 6 2 2 2 2 2 2" xfId="3342"/>
    <cellStyle name="měny 2 6 2 2 2 2 3" xfId="2576"/>
    <cellStyle name="měny 2 6 2 2 2 3" xfId="1186"/>
    <cellStyle name="měny 2 6 2 2 2 3 2" xfId="2959"/>
    <cellStyle name="měny 2 6 2 2 2 4" xfId="2193"/>
    <cellStyle name="měny 2 6 2 2 3" xfId="639"/>
    <cellStyle name="měny 2 6 2 2 3 2" xfId="1405"/>
    <cellStyle name="měny 2 6 2 2 3 2 2" xfId="3178"/>
    <cellStyle name="měny 2 6 2 2 3 3" xfId="2412"/>
    <cellStyle name="měny 2 6 2 2 4" xfId="256"/>
    <cellStyle name="měny 2 6 2 2 4 2" xfId="2029"/>
    <cellStyle name="měny 2 6 2 2 5" xfId="1022"/>
    <cellStyle name="měny 2 6 2 2 5 2" xfId="2795"/>
    <cellStyle name="měny 2 6 2 2 6" xfId="1733"/>
    <cellStyle name="měny 2 6 2 2 6 2" xfId="3506"/>
    <cellStyle name="měny 2 6 2 2 7" xfId="1865"/>
    <cellStyle name="měny 2 6 2 3" xfId="202"/>
    <cellStyle name="měny 2 6 2 3 2" xfId="366"/>
    <cellStyle name="měny 2 6 2 3 2 2" xfId="749"/>
    <cellStyle name="měny 2 6 2 3 2 2 2" xfId="1515"/>
    <cellStyle name="měny 2 6 2 3 2 2 2 2" xfId="3288"/>
    <cellStyle name="měny 2 6 2 3 2 2 3" xfId="2522"/>
    <cellStyle name="měny 2 6 2 3 2 3" xfId="1132"/>
    <cellStyle name="měny 2 6 2 3 2 3 2" xfId="2905"/>
    <cellStyle name="měny 2 6 2 3 2 4" xfId="2139"/>
    <cellStyle name="měny 2 6 2 3 3" xfId="585"/>
    <cellStyle name="měny 2 6 2 3 3 2" xfId="1351"/>
    <cellStyle name="měny 2 6 2 3 3 2 2" xfId="3124"/>
    <cellStyle name="měny 2 6 2 3 3 3" xfId="2358"/>
    <cellStyle name="měny 2 6 2 3 4" xfId="968"/>
    <cellStyle name="měny 2 6 2 3 4 2" xfId="2741"/>
    <cellStyle name="měny 2 6 2 3 5" xfId="1975"/>
    <cellStyle name="měny 2 6 2 4" xfId="311"/>
    <cellStyle name="měny 2 6 2 4 2" xfId="694"/>
    <cellStyle name="měny 2 6 2 4 2 2" xfId="1460"/>
    <cellStyle name="měny 2 6 2 4 2 2 2" xfId="3233"/>
    <cellStyle name="měny 2 6 2 4 2 3" xfId="2467"/>
    <cellStyle name="měny 2 6 2 4 3" xfId="1077"/>
    <cellStyle name="měny 2 6 2 4 3 2" xfId="2850"/>
    <cellStyle name="měny 2 6 2 4 4" xfId="2084"/>
    <cellStyle name="měny 2 6 2 5" xfId="475"/>
    <cellStyle name="měny 2 6 2 5 2" xfId="858"/>
    <cellStyle name="měny 2 6 2 5 2 2" xfId="1624"/>
    <cellStyle name="měny 2 6 2 5 2 2 2" xfId="3397"/>
    <cellStyle name="měny 2 6 2 5 2 3" xfId="2631"/>
    <cellStyle name="měny 2 6 2 5 3" xfId="1241"/>
    <cellStyle name="měny 2 6 2 5 3 2" xfId="3014"/>
    <cellStyle name="měny 2 6 2 5 4" xfId="2248"/>
    <cellStyle name="měny 2 6 2 6" xfId="530"/>
    <cellStyle name="měny 2 6 2 6 2" xfId="1296"/>
    <cellStyle name="měny 2 6 2 6 2 2" xfId="3069"/>
    <cellStyle name="měny 2 6 2 6 3" xfId="2303"/>
    <cellStyle name="měny 2 6 2 7" xfId="147"/>
    <cellStyle name="měny 2 6 2 7 2" xfId="1920"/>
    <cellStyle name="měny 2 6 2 8" xfId="913"/>
    <cellStyle name="měny 2 6 2 8 2" xfId="2686"/>
    <cellStyle name="měny 2 6 2 9" xfId="1679"/>
    <cellStyle name="měny 2 6 2 9 2" xfId="3452"/>
    <cellStyle name="měny 2 6 3" xfId="53"/>
    <cellStyle name="měny 2 6 3 10" xfId="1829"/>
    <cellStyle name="měny 2 6 3 2" xfId="110"/>
    <cellStyle name="měny 2 6 3 2 2" xfId="438"/>
    <cellStyle name="měny 2 6 3 2 2 2" xfId="821"/>
    <cellStyle name="měny 2 6 3 2 2 2 2" xfId="1587"/>
    <cellStyle name="měny 2 6 3 2 2 2 2 2" xfId="3360"/>
    <cellStyle name="měny 2 6 3 2 2 2 3" xfId="2594"/>
    <cellStyle name="měny 2 6 3 2 2 3" xfId="1204"/>
    <cellStyle name="měny 2 6 3 2 2 3 2" xfId="2977"/>
    <cellStyle name="měny 2 6 3 2 2 4" xfId="2211"/>
    <cellStyle name="měny 2 6 3 2 3" xfId="657"/>
    <cellStyle name="měny 2 6 3 2 3 2" xfId="1423"/>
    <cellStyle name="měny 2 6 3 2 3 2 2" xfId="3196"/>
    <cellStyle name="měny 2 6 3 2 3 3" xfId="2430"/>
    <cellStyle name="měny 2 6 3 2 4" xfId="274"/>
    <cellStyle name="měny 2 6 3 2 4 2" xfId="2047"/>
    <cellStyle name="měny 2 6 3 2 5" xfId="1040"/>
    <cellStyle name="měny 2 6 3 2 5 2" xfId="2813"/>
    <cellStyle name="měny 2 6 3 2 6" xfId="1751"/>
    <cellStyle name="měny 2 6 3 2 6 2" xfId="3524"/>
    <cellStyle name="měny 2 6 3 2 7" xfId="1883"/>
    <cellStyle name="měny 2 6 3 3" xfId="220"/>
    <cellStyle name="měny 2 6 3 3 2" xfId="384"/>
    <cellStyle name="měny 2 6 3 3 2 2" xfId="767"/>
    <cellStyle name="měny 2 6 3 3 2 2 2" xfId="1533"/>
    <cellStyle name="měny 2 6 3 3 2 2 2 2" xfId="3306"/>
    <cellStyle name="měny 2 6 3 3 2 2 3" xfId="2540"/>
    <cellStyle name="měny 2 6 3 3 2 3" xfId="1150"/>
    <cellStyle name="měny 2 6 3 3 2 3 2" xfId="2923"/>
    <cellStyle name="měny 2 6 3 3 2 4" xfId="2157"/>
    <cellStyle name="měny 2 6 3 3 3" xfId="603"/>
    <cellStyle name="měny 2 6 3 3 3 2" xfId="1369"/>
    <cellStyle name="měny 2 6 3 3 3 2 2" xfId="3142"/>
    <cellStyle name="měny 2 6 3 3 3 3" xfId="2376"/>
    <cellStyle name="měny 2 6 3 3 4" xfId="986"/>
    <cellStyle name="měny 2 6 3 3 4 2" xfId="2759"/>
    <cellStyle name="měny 2 6 3 3 5" xfId="1993"/>
    <cellStyle name="měny 2 6 3 4" xfId="329"/>
    <cellStyle name="měny 2 6 3 4 2" xfId="712"/>
    <cellStyle name="měny 2 6 3 4 2 2" xfId="1478"/>
    <cellStyle name="měny 2 6 3 4 2 2 2" xfId="3251"/>
    <cellStyle name="měny 2 6 3 4 2 3" xfId="2485"/>
    <cellStyle name="měny 2 6 3 4 3" xfId="1095"/>
    <cellStyle name="měny 2 6 3 4 3 2" xfId="2868"/>
    <cellStyle name="měny 2 6 3 4 4" xfId="2102"/>
    <cellStyle name="měny 2 6 3 5" xfId="493"/>
    <cellStyle name="měny 2 6 3 5 2" xfId="876"/>
    <cellStyle name="měny 2 6 3 5 2 2" xfId="1642"/>
    <cellStyle name="měny 2 6 3 5 2 2 2" xfId="3415"/>
    <cellStyle name="měny 2 6 3 5 2 3" xfId="2649"/>
    <cellStyle name="měny 2 6 3 5 3" xfId="1259"/>
    <cellStyle name="měny 2 6 3 5 3 2" xfId="3032"/>
    <cellStyle name="měny 2 6 3 5 4" xfId="2266"/>
    <cellStyle name="měny 2 6 3 6" xfId="548"/>
    <cellStyle name="měny 2 6 3 6 2" xfId="1314"/>
    <cellStyle name="měny 2 6 3 6 2 2" xfId="3087"/>
    <cellStyle name="měny 2 6 3 6 3" xfId="2321"/>
    <cellStyle name="měny 2 6 3 7" xfId="165"/>
    <cellStyle name="měny 2 6 3 7 2" xfId="1938"/>
    <cellStyle name="měny 2 6 3 8" xfId="931"/>
    <cellStyle name="měny 2 6 3 8 2" xfId="2704"/>
    <cellStyle name="měny 2 6 3 9" xfId="1697"/>
    <cellStyle name="měny 2 6 3 9 2" xfId="3470"/>
    <cellStyle name="měny 2 6 4" xfId="74"/>
    <cellStyle name="měny 2 6 4 2" xfId="402"/>
    <cellStyle name="měny 2 6 4 2 2" xfId="785"/>
    <cellStyle name="měny 2 6 4 2 2 2" xfId="1551"/>
    <cellStyle name="měny 2 6 4 2 2 2 2" xfId="3324"/>
    <cellStyle name="měny 2 6 4 2 2 3" xfId="2558"/>
    <cellStyle name="měny 2 6 4 2 3" xfId="1168"/>
    <cellStyle name="měny 2 6 4 2 3 2" xfId="2941"/>
    <cellStyle name="měny 2 6 4 2 4" xfId="2175"/>
    <cellStyle name="měny 2 6 4 3" xfId="621"/>
    <cellStyle name="měny 2 6 4 3 2" xfId="1387"/>
    <cellStyle name="měny 2 6 4 3 2 2" xfId="3160"/>
    <cellStyle name="měny 2 6 4 3 3" xfId="2394"/>
    <cellStyle name="měny 2 6 4 4" xfId="238"/>
    <cellStyle name="měny 2 6 4 4 2" xfId="2011"/>
    <cellStyle name="měny 2 6 4 5" xfId="1004"/>
    <cellStyle name="měny 2 6 4 5 2" xfId="2777"/>
    <cellStyle name="měny 2 6 4 6" xfId="1715"/>
    <cellStyle name="měny 2 6 4 6 2" xfId="3488"/>
    <cellStyle name="měny 2 6 4 7" xfId="1847"/>
    <cellStyle name="měny 2 6 5" xfId="184"/>
    <cellStyle name="měny 2 6 5 2" xfId="348"/>
    <cellStyle name="měny 2 6 5 2 2" xfId="731"/>
    <cellStyle name="měny 2 6 5 2 2 2" xfId="1497"/>
    <cellStyle name="měny 2 6 5 2 2 2 2" xfId="3270"/>
    <cellStyle name="měny 2 6 5 2 2 3" xfId="2504"/>
    <cellStyle name="měny 2 6 5 2 3" xfId="1114"/>
    <cellStyle name="měny 2 6 5 2 3 2" xfId="2887"/>
    <cellStyle name="měny 2 6 5 2 4" xfId="2121"/>
    <cellStyle name="měny 2 6 5 3" xfId="567"/>
    <cellStyle name="měny 2 6 5 3 2" xfId="1333"/>
    <cellStyle name="měny 2 6 5 3 2 2" xfId="3106"/>
    <cellStyle name="měny 2 6 5 3 3" xfId="2340"/>
    <cellStyle name="měny 2 6 5 4" xfId="950"/>
    <cellStyle name="měny 2 6 5 4 2" xfId="2723"/>
    <cellStyle name="měny 2 6 5 5" xfId="1957"/>
    <cellStyle name="měny 2 6 6" xfId="293"/>
    <cellStyle name="měny 2 6 6 2" xfId="676"/>
    <cellStyle name="měny 2 6 6 2 2" xfId="1442"/>
    <cellStyle name="měny 2 6 6 2 2 2" xfId="3215"/>
    <cellStyle name="měny 2 6 6 2 3" xfId="2449"/>
    <cellStyle name="měny 2 6 6 3" xfId="1059"/>
    <cellStyle name="měny 2 6 6 3 2" xfId="2832"/>
    <cellStyle name="měny 2 6 6 4" xfId="2066"/>
    <cellStyle name="měny 2 6 7" xfId="457"/>
    <cellStyle name="měny 2 6 7 2" xfId="840"/>
    <cellStyle name="měny 2 6 7 2 2" xfId="1606"/>
    <cellStyle name="měny 2 6 7 2 2 2" xfId="3379"/>
    <cellStyle name="měny 2 6 7 2 3" xfId="2613"/>
    <cellStyle name="měny 2 6 7 3" xfId="1223"/>
    <cellStyle name="měny 2 6 7 3 2" xfId="2996"/>
    <cellStyle name="měny 2 6 7 4" xfId="2230"/>
    <cellStyle name="měny 2 6 8" xfId="512"/>
    <cellStyle name="měny 2 6 8 2" xfId="1278"/>
    <cellStyle name="měny 2 6 8 2 2" xfId="3051"/>
    <cellStyle name="měny 2 6 8 3" xfId="2285"/>
    <cellStyle name="měny 2 6 9" xfId="129"/>
    <cellStyle name="měny 2 6 9 2" xfId="1902"/>
    <cellStyle name="měny 2 7" xfId="26"/>
    <cellStyle name="měny 2 7 10" xfId="1802"/>
    <cellStyle name="měny 2 7 2" xfId="83"/>
    <cellStyle name="měny 2 7 2 2" xfId="411"/>
    <cellStyle name="měny 2 7 2 2 2" xfId="794"/>
    <cellStyle name="měny 2 7 2 2 2 2" xfId="1560"/>
    <cellStyle name="měny 2 7 2 2 2 2 2" xfId="3333"/>
    <cellStyle name="měny 2 7 2 2 2 3" xfId="2567"/>
    <cellStyle name="měny 2 7 2 2 3" xfId="1177"/>
    <cellStyle name="měny 2 7 2 2 3 2" xfId="2950"/>
    <cellStyle name="měny 2 7 2 2 4" xfId="2184"/>
    <cellStyle name="měny 2 7 2 3" xfId="630"/>
    <cellStyle name="měny 2 7 2 3 2" xfId="1396"/>
    <cellStyle name="měny 2 7 2 3 2 2" xfId="3169"/>
    <cellStyle name="měny 2 7 2 3 3" xfId="2403"/>
    <cellStyle name="měny 2 7 2 4" xfId="247"/>
    <cellStyle name="měny 2 7 2 4 2" xfId="2020"/>
    <cellStyle name="měny 2 7 2 5" xfId="1013"/>
    <cellStyle name="měny 2 7 2 5 2" xfId="2786"/>
    <cellStyle name="měny 2 7 2 6" xfId="1724"/>
    <cellStyle name="měny 2 7 2 6 2" xfId="3497"/>
    <cellStyle name="měny 2 7 2 7" xfId="1856"/>
    <cellStyle name="měny 2 7 3" xfId="193"/>
    <cellStyle name="měny 2 7 3 2" xfId="357"/>
    <cellStyle name="měny 2 7 3 2 2" xfId="740"/>
    <cellStyle name="měny 2 7 3 2 2 2" xfId="1506"/>
    <cellStyle name="měny 2 7 3 2 2 2 2" xfId="3279"/>
    <cellStyle name="měny 2 7 3 2 2 3" xfId="2513"/>
    <cellStyle name="měny 2 7 3 2 3" xfId="1123"/>
    <cellStyle name="měny 2 7 3 2 3 2" xfId="2896"/>
    <cellStyle name="měny 2 7 3 2 4" xfId="2130"/>
    <cellStyle name="měny 2 7 3 3" xfId="576"/>
    <cellStyle name="měny 2 7 3 3 2" xfId="1342"/>
    <cellStyle name="měny 2 7 3 3 2 2" xfId="3115"/>
    <cellStyle name="měny 2 7 3 3 3" xfId="2349"/>
    <cellStyle name="měny 2 7 3 4" xfId="959"/>
    <cellStyle name="měny 2 7 3 4 2" xfId="2732"/>
    <cellStyle name="měny 2 7 3 5" xfId="1966"/>
    <cellStyle name="měny 2 7 4" xfId="302"/>
    <cellStyle name="měny 2 7 4 2" xfId="685"/>
    <cellStyle name="měny 2 7 4 2 2" xfId="1451"/>
    <cellStyle name="měny 2 7 4 2 2 2" xfId="3224"/>
    <cellStyle name="měny 2 7 4 2 3" xfId="2458"/>
    <cellStyle name="měny 2 7 4 3" xfId="1068"/>
    <cellStyle name="měny 2 7 4 3 2" xfId="2841"/>
    <cellStyle name="měny 2 7 4 4" xfId="2075"/>
    <cellStyle name="měny 2 7 5" xfId="466"/>
    <cellStyle name="měny 2 7 5 2" xfId="849"/>
    <cellStyle name="měny 2 7 5 2 2" xfId="1615"/>
    <cellStyle name="měny 2 7 5 2 2 2" xfId="3388"/>
    <cellStyle name="měny 2 7 5 2 3" xfId="2622"/>
    <cellStyle name="měny 2 7 5 3" xfId="1232"/>
    <cellStyle name="měny 2 7 5 3 2" xfId="3005"/>
    <cellStyle name="měny 2 7 5 4" xfId="2239"/>
    <cellStyle name="měny 2 7 6" xfId="521"/>
    <cellStyle name="měny 2 7 6 2" xfId="1287"/>
    <cellStyle name="měny 2 7 6 2 2" xfId="3060"/>
    <cellStyle name="měny 2 7 6 3" xfId="2294"/>
    <cellStyle name="měny 2 7 7" xfId="138"/>
    <cellStyle name="měny 2 7 7 2" xfId="1911"/>
    <cellStyle name="měny 2 7 8" xfId="904"/>
    <cellStyle name="měny 2 7 8 2" xfId="2677"/>
    <cellStyle name="měny 2 7 9" xfId="1670"/>
    <cellStyle name="měny 2 7 9 2" xfId="3443"/>
    <cellStyle name="měny 2 8" xfId="44"/>
    <cellStyle name="měny 2 8 10" xfId="1820"/>
    <cellStyle name="měny 2 8 2" xfId="101"/>
    <cellStyle name="měny 2 8 2 2" xfId="429"/>
    <cellStyle name="měny 2 8 2 2 2" xfId="812"/>
    <cellStyle name="měny 2 8 2 2 2 2" xfId="1578"/>
    <cellStyle name="měny 2 8 2 2 2 2 2" xfId="3351"/>
    <cellStyle name="měny 2 8 2 2 2 3" xfId="2585"/>
    <cellStyle name="měny 2 8 2 2 3" xfId="1195"/>
    <cellStyle name="měny 2 8 2 2 3 2" xfId="2968"/>
    <cellStyle name="měny 2 8 2 2 4" xfId="2202"/>
    <cellStyle name="měny 2 8 2 3" xfId="648"/>
    <cellStyle name="měny 2 8 2 3 2" xfId="1414"/>
    <cellStyle name="měny 2 8 2 3 2 2" xfId="3187"/>
    <cellStyle name="měny 2 8 2 3 3" xfId="2421"/>
    <cellStyle name="měny 2 8 2 4" xfId="265"/>
    <cellStyle name="měny 2 8 2 4 2" xfId="2038"/>
    <cellStyle name="měny 2 8 2 5" xfId="1031"/>
    <cellStyle name="měny 2 8 2 5 2" xfId="2804"/>
    <cellStyle name="měny 2 8 2 6" xfId="1742"/>
    <cellStyle name="měny 2 8 2 6 2" xfId="3515"/>
    <cellStyle name="měny 2 8 2 7" xfId="1874"/>
    <cellStyle name="měny 2 8 3" xfId="211"/>
    <cellStyle name="měny 2 8 3 2" xfId="375"/>
    <cellStyle name="měny 2 8 3 2 2" xfId="758"/>
    <cellStyle name="měny 2 8 3 2 2 2" xfId="1524"/>
    <cellStyle name="měny 2 8 3 2 2 2 2" xfId="3297"/>
    <cellStyle name="měny 2 8 3 2 2 3" xfId="2531"/>
    <cellStyle name="měny 2 8 3 2 3" xfId="1141"/>
    <cellStyle name="měny 2 8 3 2 3 2" xfId="2914"/>
    <cellStyle name="měny 2 8 3 2 4" xfId="2148"/>
    <cellStyle name="měny 2 8 3 3" xfId="594"/>
    <cellStyle name="měny 2 8 3 3 2" xfId="1360"/>
    <cellStyle name="měny 2 8 3 3 2 2" xfId="3133"/>
    <cellStyle name="měny 2 8 3 3 3" xfId="2367"/>
    <cellStyle name="měny 2 8 3 4" xfId="977"/>
    <cellStyle name="měny 2 8 3 4 2" xfId="2750"/>
    <cellStyle name="měny 2 8 3 5" xfId="1984"/>
    <cellStyle name="měny 2 8 4" xfId="320"/>
    <cellStyle name="měny 2 8 4 2" xfId="703"/>
    <cellStyle name="měny 2 8 4 2 2" xfId="1469"/>
    <cellStyle name="měny 2 8 4 2 2 2" xfId="3242"/>
    <cellStyle name="měny 2 8 4 2 3" xfId="2476"/>
    <cellStyle name="měny 2 8 4 3" xfId="1086"/>
    <cellStyle name="měny 2 8 4 3 2" xfId="2859"/>
    <cellStyle name="měny 2 8 4 4" xfId="2093"/>
    <cellStyle name="měny 2 8 5" xfId="484"/>
    <cellStyle name="měny 2 8 5 2" xfId="867"/>
    <cellStyle name="měny 2 8 5 2 2" xfId="1633"/>
    <cellStyle name="měny 2 8 5 2 2 2" xfId="3406"/>
    <cellStyle name="měny 2 8 5 2 3" xfId="2640"/>
    <cellStyle name="měny 2 8 5 3" xfId="1250"/>
    <cellStyle name="měny 2 8 5 3 2" xfId="3023"/>
    <cellStyle name="měny 2 8 5 4" xfId="2257"/>
    <cellStyle name="měny 2 8 6" xfId="539"/>
    <cellStyle name="měny 2 8 6 2" xfId="1305"/>
    <cellStyle name="měny 2 8 6 2 2" xfId="3078"/>
    <cellStyle name="měny 2 8 6 3" xfId="2312"/>
    <cellStyle name="měny 2 8 7" xfId="156"/>
    <cellStyle name="měny 2 8 7 2" xfId="1929"/>
    <cellStyle name="měny 2 8 8" xfId="922"/>
    <cellStyle name="měny 2 8 8 2" xfId="2695"/>
    <cellStyle name="měny 2 8 9" xfId="1688"/>
    <cellStyle name="měny 2 8 9 2" xfId="3461"/>
    <cellStyle name="měny 2 9" xfId="64"/>
    <cellStyle name="měny 2 9 2" xfId="393"/>
    <cellStyle name="měny 2 9 2 2" xfId="776"/>
    <cellStyle name="měny 2 9 2 2 2" xfId="1542"/>
    <cellStyle name="měny 2 9 2 2 2 2" xfId="3315"/>
    <cellStyle name="měny 2 9 2 2 3" xfId="2549"/>
    <cellStyle name="měny 2 9 2 3" xfId="1159"/>
    <cellStyle name="měny 2 9 2 3 2" xfId="2932"/>
    <cellStyle name="měny 2 9 2 4" xfId="2166"/>
    <cellStyle name="měny 2 9 3" xfId="612"/>
    <cellStyle name="měny 2 9 3 2" xfId="1378"/>
    <cellStyle name="měny 2 9 3 2 2" xfId="3151"/>
    <cellStyle name="měny 2 9 3 3" xfId="2385"/>
    <cellStyle name="měny 2 9 4" xfId="229"/>
    <cellStyle name="měny 2 9 4 2" xfId="2002"/>
    <cellStyle name="měny 2 9 5" xfId="995"/>
    <cellStyle name="měny 2 9 5 2" xfId="2768"/>
    <cellStyle name="měny 2 9 6" xfId="1706"/>
    <cellStyle name="měny 2 9 6 2" xfId="3479"/>
    <cellStyle name="měny 2 9 7" xfId="1838"/>
    <cellStyle name="Normální" xfId="0" builtinId="0"/>
    <cellStyle name="Normální 10" xfId="1782"/>
    <cellStyle name="Normální 11" xfId="3555"/>
    <cellStyle name="normální 2" xfId="3"/>
    <cellStyle name="normální 2 10" xfId="1784"/>
    <cellStyle name="normální 2 2" xfId="175"/>
    <cellStyle name="normální 2 2 2" xfId="339"/>
    <cellStyle name="normální 2 2 2 2" xfId="722"/>
    <cellStyle name="normální 2 2 2 2 2" xfId="1488"/>
    <cellStyle name="normální 2 2 2 2 2 2" xfId="1779"/>
    <cellStyle name="normální 2 2 2 2 2 2 2" xfId="3552"/>
    <cellStyle name="normální 2 2 2 2 2 3" xfId="3261"/>
    <cellStyle name="normální 2 2 2 2 3" xfId="1769"/>
    <cellStyle name="normální 2 2 2 2 3 2" xfId="3542"/>
    <cellStyle name="normální 2 2 2 2 4" xfId="2495"/>
    <cellStyle name="normální 2 2 2 3" xfId="1105"/>
    <cellStyle name="normální 2 2 2 3 2" xfId="1774"/>
    <cellStyle name="normální 2 2 2 3 2 2" xfId="3547"/>
    <cellStyle name="normální 2 2 2 3 3" xfId="2878"/>
    <cellStyle name="normální 2 2 2 4" xfId="1764"/>
    <cellStyle name="normální 2 2 2 4 2" xfId="3537"/>
    <cellStyle name="normální 2 2 2 5" xfId="2112"/>
    <cellStyle name="normální 2 2 3" xfId="558"/>
    <cellStyle name="normální 2 2 3 2" xfId="1324"/>
    <cellStyle name="normální 2 2 3 2 2" xfId="1777"/>
    <cellStyle name="normální 2 2 3 2 2 2" xfId="3550"/>
    <cellStyle name="normální 2 2 3 2 3" xfId="3097"/>
    <cellStyle name="normální 2 2 3 3" xfId="1767"/>
    <cellStyle name="normální 2 2 3 3 2" xfId="3540"/>
    <cellStyle name="normální 2 2 3 4" xfId="2331"/>
    <cellStyle name="normální 2 2 4" xfId="941"/>
    <cellStyle name="normální 2 2 4 2" xfId="1772"/>
    <cellStyle name="normální 2 2 4 2 2" xfId="3545"/>
    <cellStyle name="normální 2 2 4 3" xfId="2714"/>
    <cellStyle name="normální 2 2 5" xfId="1762"/>
    <cellStyle name="normální 2 2 5 2" xfId="3535"/>
    <cellStyle name="normální 2 2 6" xfId="1948"/>
    <cellStyle name="normální 2 3" xfId="284"/>
    <cellStyle name="normální 2 3 2" xfId="667"/>
    <cellStyle name="normální 2 3 2 2" xfId="1433"/>
    <cellStyle name="normální 2 3 2 2 2" xfId="1778"/>
    <cellStyle name="normální 2 3 2 2 2 2" xfId="3551"/>
    <cellStyle name="normální 2 3 2 2 3" xfId="3206"/>
    <cellStyle name="normální 2 3 2 3" xfId="1768"/>
    <cellStyle name="normální 2 3 2 3 2" xfId="3541"/>
    <cellStyle name="normální 2 3 2 4" xfId="2440"/>
    <cellStyle name="normální 2 3 3" xfId="1050"/>
    <cellStyle name="normální 2 3 3 2" xfId="1773"/>
    <cellStyle name="normální 2 3 3 2 2" xfId="3546"/>
    <cellStyle name="normální 2 3 3 3" xfId="2823"/>
    <cellStyle name="normální 2 3 4" xfId="1763"/>
    <cellStyle name="normální 2 3 4 2" xfId="3536"/>
    <cellStyle name="normální 2 3 5" xfId="2057"/>
    <cellStyle name="normální 2 4" xfId="448"/>
    <cellStyle name="normální 2 4 2" xfId="831"/>
    <cellStyle name="normální 2 4 2 2" xfId="1597"/>
    <cellStyle name="normální 2 4 2 2 2" xfId="1780"/>
    <cellStyle name="normální 2 4 2 2 2 2" xfId="3553"/>
    <cellStyle name="normální 2 4 2 2 3" xfId="3370"/>
    <cellStyle name="normální 2 4 2 3" xfId="1770"/>
    <cellStyle name="normální 2 4 2 3 2" xfId="3543"/>
    <cellStyle name="normální 2 4 2 4" xfId="2604"/>
    <cellStyle name="normální 2 4 3" xfId="1214"/>
    <cellStyle name="normální 2 4 3 2" xfId="1775"/>
    <cellStyle name="normální 2 4 3 2 2" xfId="3548"/>
    <cellStyle name="normální 2 4 3 3" xfId="2987"/>
    <cellStyle name="normální 2 4 4" xfId="1765"/>
    <cellStyle name="normální 2 4 4 2" xfId="3538"/>
    <cellStyle name="normální 2 4 5" xfId="2221"/>
    <cellStyle name="normální 2 5" xfId="503"/>
    <cellStyle name="normální 2 5 2" xfId="1269"/>
    <cellStyle name="normální 2 5 2 2" xfId="1776"/>
    <cellStyle name="normální 2 5 2 2 2" xfId="3549"/>
    <cellStyle name="normální 2 5 2 3" xfId="3042"/>
    <cellStyle name="normální 2 5 3" xfId="1766"/>
    <cellStyle name="normální 2 5 3 2" xfId="3539"/>
    <cellStyle name="normální 2 5 4" xfId="2276"/>
    <cellStyle name="normální 2 6" xfId="120"/>
    <cellStyle name="normální 2 6 2" xfId="1761"/>
    <cellStyle name="normální 2 6 2 2" xfId="3534"/>
    <cellStyle name="normální 2 6 3" xfId="1893"/>
    <cellStyle name="normální 2 7" xfId="886"/>
    <cellStyle name="normální 2 7 2" xfId="1771"/>
    <cellStyle name="normální 2 7 2 2" xfId="3544"/>
    <cellStyle name="normální 2 7 3" xfId="2659"/>
    <cellStyle name="normální 2 8" xfId="1652"/>
    <cellStyle name="normální 2 8 2" xfId="1781"/>
    <cellStyle name="normální 2 8 2 2" xfId="3554"/>
    <cellStyle name="normální 2 8 3" xfId="3425"/>
    <cellStyle name="normální 2 9" xfId="1760"/>
    <cellStyle name="normální 2 9 2" xfId="3533"/>
    <cellStyle name="normální 3" xfId="4"/>
    <cellStyle name="normální 4" xfId="5"/>
    <cellStyle name="Normální 5" xfId="6"/>
    <cellStyle name="Normální 6" xfId="8"/>
    <cellStyle name="Normální 7" xfId="62"/>
    <cellStyle name="Normální 8" xfId="65"/>
    <cellStyle name="Normální 9" xfId="63"/>
    <cellStyle name="normální_2-24." xfId="3556"/>
    <cellStyle name="normální_RTP_RUNSTUK_1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D8" sqref="D8:E8"/>
    </sheetView>
  </sheetViews>
  <sheetFormatPr defaultRowHeight="14.25"/>
  <cols>
    <col min="1" max="1" width="4.7109375" style="37" customWidth="1"/>
    <col min="2" max="2" width="5.28515625" style="398" customWidth="1"/>
    <col min="3" max="3" width="5.7109375" style="36" customWidth="1"/>
    <col min="4" max="4" width="22.7109375" style="37" customWidth="1"/>
    <col min="5" max="5" width="5.28515625" style="398" customWidth="1"/>
    <col min="6" max="6" width="5.7109375" style="36" customWidth="1"/>
    <col min="7" max="7" width="22.7109375" style="37" customWidth="1"/>
    <col min="8" max="8" width="5.28515625" style="398" customWidth="1"/>
    <col min="9" max="9" width="5.7109375" style="36" customWidth="1"/>
    <col min="10" max="10" width="22.7109375" style="37" customWidth="1"/>
    <col min="11" max="11" width="5.28515625" style="398" customWidth="1"/>
    <col min="12" max="12" width="5.7109375" style="36" customWidth="1"/>
    <col min="13" max="13" width="22.7109375" style="37" customWidth="1"/>
    <col min="14" max="14" width="5.28515625" style="398" customWidth="1"/>
    <col min="15" max="15" width="5.7109375" style="36" customWidth="1"/>
    <col min="16" max="16" width="22.7109375" style="37" customWidth="1"/>
    <col min="17" max="17" width="4.7109375" style="37" customWidth="1"/>
    <col min="18" max="16384" width="9.140625" style="37"/>
  </cols>
  <sheetData>
    <row r="1" spans="2:16" s="35" customFormat="1" ht="15" hidden="1">
      <c r="B1" s="397"/>
      <c r="C1" s="34"/>
      <c r="E1" s="398"/>
      <c r="F1" s="36"/>
      <c r="H1" s="398"/>
      <c r="I1" s="36"/>
      <c r="K1" s="398"/>
      <c r="L1" s="36"/>
      <c r="N1" s="398"/>
      <c r="O1" s="36"/>
    </row>
    <row r="2" spans="2:16" hidden="1"/>
    <row r="3" spans="2:16" hidden="1"/>
    <row r="4" spans="2:16" ht="15" hidden="1">
      <c r="H4" s="397"/>
      <c r="I4" s="34"/>
      <c r="J4" s="38"/>
    </row>
    <row r="5" spans="2:16" hidden="1"/>
    <row r="6" spans="2:16" ht="22.5" customHeight="1"/>
    <row r="7" spans="2:16" ht="22.5" customHeight="1">
      <c r="B7" s="501" t="s">
        <v>221</v>
      </c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3"/>
    </row>
    <row r="8" spans="2:16" ht="2.25" customHeight="1">
      <c r="B8" s="399"/>
      <c r="P8" s="271"/>
    </row>
    <row r="9" spans="2:16" s="35" customFormat="1" ht="15">
      <c r="B9" s="480" t="s">
        <v>48</v>
      </c>
      <c r="C9" s="481"/>
      <c r="D9" s="482"/>
      <c r="E9" s="480" t="s">
        <v>6</v>
      </c>
      <c r="F9" s="481"/>
      <c r="G9" s="482"/>
      <c r="H9" s="480" t="s">
        <v>49</v>
      </c>
      <c r="I9" s="481"/>
      <c r="J9" s="482"/>
      <c r="K9" s="480" t="s">
        <v>7</v>
      </c>
      <c r="L9" s="481"/>
      <c r="M9" s="482"/>
      <c r="N9" s="480" t="s">
        <v>8</v>
      </c>
      <c r="O9" s="481"/>
      <c r="P9" s="482"/>
    </row>
    <row r="10" spans="2:16" s="39" customFormat="1" ht="12.75">
      <c r="B10" s="483">
        <v>45845</v>
      </c>
      <c r="C10" s="484"/>
      <c r="D10" s="485"/>
      <c r="E10" s="483">
        <f>B10+1</f>
        <v>45846</v>
      </c>
      <c r="F10" s="484"/>
      <c r="G10" s="485"/>
      <c r="H10" s="483">
        <f t="shared" ref="H10" si="0">E10+1</f>
        <v>45847</v>
      </c>
      <c r="I10" s="484"/>
      <c r="J10" s="485"/>
      <c r="K10" s="483">
        <f t="shared" ref="K10" si="1">H10+1</f>
        <v>45848</v>
      </c>
      <c r="L10" s="484"/>
      <c r="M10" s="485"/>
      <c r="N10" s="483">
        <f t="shared" ref="N10" si="2">K10+1</f>
        <v>45849</v>
      </c>
      <c r="O10" s="484"/>
      <c r="P10" s="485"/>
    </row>
    <row r="11" spans="2:16" s="4" customFormat="1" ht="13.5" customHeight="1">
      <c r="B11" s="486" t="s">
        <v>130</v>
      </c>
      <c r="C11" s="487"/>
      <c r="D11" s="488"/>
      <c r="E11" s="486" t="s">
        <v>130</v>
      </c>
      <c r="F11" s="487"/>
      <c r="G11" s="488"/>
      <c r="H11" s="486" t="s">
        <v>130</v>
      </c>
      <c r="I11" s="487"/>
      <c r="J11" s="488"/>
      <c r="K11" s="486" t="s">
        <v>130</v>
      </c>
      <c r="L11" s="487"/>
      <c r="M11" s="488"/>
      <c r="N11" s="486" t="s">
        <v>130</v>
      </c>
      <c r="O11" s="487"/>
      <c r="P11" s="488"/>
    </row>
    <row r="12" spans="2:16" s="347" customFormat="1" ht="39.950000000000003" customHeight="1">
      <c r="B12" s="400" t="s">
        <v>131</v>
      </c>
      <c r="C12" s="472" t="s">
        <v>198</v>
      </c>
      <c r="D12" s="473"/>
      <c r="E12" s="400" t="s">
        <v>131</v>
      </c>
      <c r="F12" s="472" t="s">
        <v>155</v>
      </c>
      <c r="G12" s="473"/>
      <c r="H12" s="400" t="s">
        <v>131</v>
      </c>
      <c r="I12" s="472" t="s">
        <v>156</v>
      </c>
      <c r="J12" s="473"/>
      <c r="K12" s="401" t="s">
        <v>131</v>
      </c>
      <c r="L12" s="489" t="s">
        <v>157</v>
      </c>
      <c r="M12" s="490"/>
      <c r="N12" s="410" t="s">
        <v>131</v>
      </c>
      <c r="O12" s="472" t="s">
        <v>179</v>
      </c>
      <c r="P12" s="473"/>
    </row>
    <row r="13" spans="2:16" s="39" customFormat="1" ht="12.95" customHeight="1">
      <c r="B13" s="478" t="s">
        <v>45</v>
      </c>
      <c r="C13" s="479"/>
      <c r="D13" s="326" t="s">
        <v>199</v>
      </c>
      <c r="E13" s="478" t="s">
        <v>45</v>
      </c>
      <c r="F13" s="479"/>
      <c r="G13" s="326" t="s">
        <v>132</v>
      </c>
      <c r="H13" s="478" t="s">
        <v>45</v>
      </c>
      <c r="I13" s="479"/>
      <c r="J13" s="326" t="s">
        <v>158</v>
      </c>
      <c r="K13" s="454" t="s">
        <v>45</v>
      </c>
      <c r="L13" s="455"/>
      <c r="M13" s="327" t="s">
        <v>132</v>
      </c>
      <c r="N13" s="478" t="s">
        <v>159</v>
      </c>
      <c r="O13" s="479"/>
      <c r="P13" s="326" t="s">
        <v>180</v>
      </c>
    </row>
    <row r="14" spans="2:16" s="39" customFormat="1" ht="12.95" customHeight="1">
      <c r="B14" s="456" t="s">
        <v>160</v>
      </c>
      <c r="C14" s="457"/>
      <c r="D14" s="328" t="s">
        <v>223</v>
      </c>
      <c r="E14" s="456" t="s">
        <v>160</v>
      </c>
      <c r="F14" s="457"/>
      <c r="G14" s="328" t="s">
        <v>224</v>
      </c>
      <c r="H14" s="456" t="s">
        <v>160</v>
      </c>
      <c r="I14" s="457"/>
      <c r="J14" s="328" t="s">
        <v>225</v>
      </c>
      <c r="K14" s="456" t="s">
        <v>160</v>
      </c>
      <c r="L14" s="457"/>
      <c r="M14" s="328">
        <v>89991</v>
      </c>
      <c r="N14" s="456" t="s">
        <v>160</v>
      </c>
      <c r="O14" s="457"/>
      <c r="P14" s="328" t="s">
        <v>226</v>
      </c>
    </row>
    <row r="15" spans="2:16" s="347" customFormat="1" ht="39.950000000000003" customHeight="1">
      <c r="B15" s="427" t="s">
        <v>133</v>
      </c>
      <c r="C15" s="474" t="s">
        <v>219</v>
      </c>
      <c r="D15" s="475"/>
      <c r="E15" s="400" t="s">
        <v>133</v>
      </c>
      <c r="F15" s="472" t="s">
        <v>161</v>
      </c>
      <c r="G15" s="473"/>
      <c r="H15" s="400" t="s">
        <v>133</v>
      </c>
      <c r="I15" s="472" t="s">
        <v>177</v>
      </c>
      <c r="J15" s="473"/>
      <c r="K15" s="401" t="s">
        <v>133</v>
      </c>
      <c r="L15" s="470" t="s">
        <v>162</v>
      </c>
      <c r="M15" s="471"/>
      <c r="N15" s="400" t="s">
        <v>133</v>
      </c>
      <c r="O15" s="476" t="s">
        <v>163</v>
      </c>
      <c r="P15" s="477"/>
    </row>
    <row r="16" spans="2:16" s="39" customFormat="1" ht="12.95" customHeight="1">
      <c r="B16" s="478" t="s">
        <v>45</v>
      </c>
      <c r="C16" s="479"/>
      <c r="D16" s="326" t="s">
        <v>200</v>
      </c>
      <c r="E16" s="478" t="s">
        <v>45</v>
      </c>
      <c r="F16" s="479"/>
      <c r="G16" s="326" t="s">
        <v>158</v>
      </c>
      <c r="H16" s="478" t="s">
        <v>45</v>
      </c>
      <c r="I16" s="479"/>
      <c r="J16" s="329" t="s">
        <v>178</v>
      </c>
      <c r="K16" s="478" t="s">
        <v>45</v>
      </c>
      <c r="L16" s="479"/>
      <c r="M16" s="326" t="s">
        <v>164</v>
      </c>
      <c r="N16" s="478" t="s">
        <v>45</v>
      </c>
      <c r="O16" s="479"/>
      <c r="P16" s="326" t="s">
        <v>165</v>
      </c>
    </row>
    <row r="17" spans="2:17" s="39" customFormat="1" ht="12.95" customHeight="1">
      <c r="B17" s="469" t="s">
        <v>160</v>
      </c>
      <c r="C17" s="457"/>
      <c r="D17" s="328">
        <v>11388</v>
      </c>
      <c r="E17" s="456" t="s">
        <v>160</v>
      </c>
      <c r="F17" s="457"/>
      <c r="G17" s="328">
        <v>9017</v>
      </c>
      <c r="H17" s="456" t="s">
        <v>160</v>
      </c>
      <c r="I17" s="457"/>
      <c r="J17" s="328">
        <v>9012</v>
      </c>
      <c r="K17" s="456" t="s">
        <v>160</v>
      </c>
      <c r="L17" s="457"/>
      <c r="M17" s="328">
        <v>11394</v>
      </c>
      <c r="N17" s="456" t="s">
        <v>160</v>
      </c>
      <c r="O17" s="457"/>
      <c r="P17" s="328">
        <v>15373</v>
      </c>
    </row>
    <row r="18" spans="2:17" s="4" customFormat="1" ht="15.95" customHeight="1">
      <c r="B18" s="458" t="s">
        <v>134</v>
      </c>
      <c r="C18" s="459"/>
      <c r="D18" s="460"/>
      <c r="E18" s="458" t="s">
        <v>134</v>
      </c>
      <c r="F18" s="459"/>
      <c r="G18" s="460"/>
      <c r="H18" s="458" t="s">
        <v>134</v>
      </c>
      <c r="I18" s="459"/>
      <c r="J18" s="460"/>
      <c r="K18" s="458" t="s">
        <v>134</v>
      </c>
      <c r="L18" s="459"/>
      <c r="M18" s="460"/>
      <c r="N18" s="458" t="s">
        <v>134</v>
      </c>
      <c r="O18" s="459"/>
      <c r="P18" s="460"/>
    </row>
    <row r="19" spans="2:17" s="347" customFormat="1" ht="50.1" customHeight="1">
      <c r="B19" s="428" t="s">
        <v>131</v>
      </c>
      <c r="C19" s="461" t="s">
        <v>220</v>
      </c>
      <c r="D19" s="462"/>
      <c r="E19" s="401" t="s">
        <v>131</v>
      </c>
      <c r="F19" s="450" t="s">
        <v>166</v>
      </c>
      <c r="G19" s="451"/>
      <c r="H19" s="428" t="s">
        <v>131</v>
      </c>
      <c r="I19" s="461" t="s">
        <v>232</v>
      </c>
      <c r="J19" s="462"/>
      <c r="K19" s="401" t="s">
        <v>131</v>
      </c>
      <c r="L19" s="450" t="s">
        <v>167</v>
      </c>
      <c r="M19" s="451"/>
      <c r="N19" s="411">
        <v>1</v>
      </c>
      <c r="O19" s="450" t="s">
        <v>213</v>
      </c>
      <c r="P19" s="451"/>
    </row>
    <row r="20" spans="2:17" s="347" customFormat="1" ht="39.950000000000003" customHeight="1">
      <c r="B20" s="402"/>
      <c r="C20" s="452"/>
      <c r="D20" s="453"/>
      <c r="E20" s="402"/>
      <c r="F20" s="452"/>
      <c r="G20" s="453"/>
      <c r="H20" s="402"/>
      <c r="I20" s="452"/>
      <c r="J20" s="453"/>
      <c r="K20" s="402"/>
      <c r="L20" s="452"/>
      <c r="M20" s="453"/>
      <c r="N20" s="412"/>
      <c r="O20" s="452"/>
      <c r="P20" s="453"/>
    </row>
    <row r="21" spans="2:17" s="39" customFormat="1" ht="12.95" customHeight="1">
      <c r="B21" s="454" t="s">
        <v>45</v>
      </c>
      <c r="C21" s="455"/>
      <c r="D21" s="327" t="s">
        <v>182</v>
      </c>
      <c r="E21" s="454" t="s">
        <v>45</v>
      </c>
      <c r="F21" s="455"/>
      <c r="G21" s="327" t="s">
        <v>168</v>
      </c>
      <c r="H21" s="454" t="s">
        <v>45</v>
      </c>
      <c r="I21" s="455"/>
      <c r="J21" s="327" t="s">
        <v>182</v>
      </c>
      <c r="K21" s="454" t="s">
        <v>45</v>
      </c>
      <c r="L21" s="455"/>
      <c r="M21" s="327" t="s">
        <v>169</v>
      </c>
      <c r="N21" s="454" t="s">
        <v>159</v>
      </c>
      <c r="O21" s="455"/>
      <c r="P21" s="327" t="s">
        <v>212</v>
      </c>
    </row>
    <row r="22" spans="2:17" s="39" customFormat="1" ht="12.95" customHeight="1">
      <c r="B22" s="469" t="s">
        <v>160</v>
      </c>
      <c r="C22" s="457"/>
      <c r="D22" s="328" t="s">
        <v>208</v>
      </c>
      <c r="E22" s="456" t="s">
        <v>160</v>
      </c>
      <c r="F22" s="457"/>
      <c r="G22" s="328" t="s">
        <v>181</v>
      </c>
      <c r="H22" s="469" t="s">
        <v>160</v>
      </c>
      <c r="I22" s="457"/>
      <c r="J22" s="328" t="s">
        <v>183</v>
      </c>
      <c r="K22" s="456" t="s">
        <v>160</v>
      </c>
      <c r="L22" s="457"/>
      <c r="M22" s="328" t="s">
        <v>186</v>
      </c>
      <c r="N22" s="456" t="s">
        <v>160</v>
      </c>
      <c r="O22" s="457"/>
      <c r="P22" s="328" t="s">
        <v>214</v>
      </c>
    </row>
    <row r="23" spans="2:17" s="347" customFormat="1" ht="50.1" customHeight="1">
      <c r="B23" s="401" t="s">
        <v>133</v>
      </c>
      <c r="C23" s="450" t="s">
        <v>187</v>
      </c>
      <c r="D23" s="451"/>
      <c r="E23" s="407" t="s">
        <v>133</v>
      </c>
      <c r="F23" s="463" t="s">
        <v>201</v>
      </c>
      <c r="G23" s="464"/>
      <c r="H23" s="401" t="s">
        <v>133</v>
      </c>
      <c r="I23" s="450" t="s">
        <v>227</v>
      </c>
      <c r="J23" s="451"/>
      <c r="K23" s="407" t="s">
        <v>133</v>
      </c>
      <c r="L23" s="463" t="s">
        <v>215</v>
      </c>
      <c r="M23" s="464"/>
      <c r="N23" s="411" t="s">
        <v>133</v>
      </c>
      <c r="O23" s="450" t="s">
        <v>209</v>
      </c>
      <c r="P23" s="451"/>
    </row>
    <row r="24" spans="2:17" s="347" customFormat="1" ht="39.950000000000003" customHeight="1">
      <c r="B24" s="402"/>
      <c r="C24" s="452"/>
      <c r="D24" s="453"/>
      <c r="E24" s="408"/>
      <c r="F24" s="465"/>
      <c r="G24" s="466"/>
      <c r="H24" s="402"/>
      <c r="I24" s="452"/>
      <c r="J24" s="453"/>
      <c r="K24" s="408"/>
      <c r="L24" s="465"/>
      <c r="M24" s="466"/>
      <c r="N24" s="412"/>
      <c r="O24" s="452"/>
      <c r="P24" s="453"/>
      <c r="Q24" s="348"/>
    </row>
    <row r="25" spans="2:17" s="39" customFormat="1" ht="12.95" customHeight="1">
      <c r="B25" s="454" t="s">
        <v>45</v>
      </c>
      <c r="C25" s="455"/>
      <c r="D25" s="327" t="s">
        <v>188</v>
      </c>
      <c r="E25" s="467" t="s">
        <v>45</v>
      </c>
      <c r="F25" s="468"/>
      <c r="G25" s="330" t="s">
        <v>170</v>
      </c>
      <c r="H25" s="454" t="s">
        <v>45</v>
      </c>
      <c r="I25" s="455"/>
      <c r="J25" s="327" t="s">
        <v>211</v>
      </c>
      <c r="K25" s="467" t="s">
        <v>45</v>
      </c>
      <c r="L25" s="468"/>
      <c r="M25" s="330" t="s">
        <v>171</v>
      </c>
      <c r="N25" s="454" t="s">
        <v>159</v>
      </c>
      <c r="O25" s="455"/>
      <c r="P25" s="327" t="s">
        <v>190</v>
      </c>
    </row>
    <row r="26" spans="2:17" s="39" customFormat="1" ht="12.95" customHeight="1">
      <c r="B26" s="456" t="s">
        <v>160</v>
      </c>
      <c r="C26" s="457"/>
      <c r="D26" s="328">
        <v>34505</v>
      </c>
      <c r="E26" s="456" t="s">
        <v>160</v>
      </c>
      <c r="F26" s="457"/>
      <c r="G26" s="328" t="s">
        <v>189</v>
      </c>
      <c r="H26" s="456" t="s">
        <v>160</v>
      </c>
      <c r="I26" s="457"/>
      <c r="J26" s="328" t="s">
        <v>228</v>
      </c>
      <c r="K26" s="456" t="s">
        <v>160</v>
      </c>
      <c r="L26" s="457"/>
      <c r="M26" s="328" t="s">
        <v>185</v>
      </c>
      <c r="N26" s="456" t="s">
        <v>160</v>
      </c>
      <c r="O26" s="457"/>
      <c r="P26" s="328" t="s">
        <v>210</v>
      </c>
    </row>
    <row r="27" spans="2:17" s="347" customFormat="1" ht="50.1" customHeight="1">
      <c r="B27" s="401" t="s">
        <v>135</v>
      </c>
      <c r="C27" s="450" t="s">
        <v>217</v>
      </c>
      <c r="D27" s="451"/>
      <c r="E27" s="401" t="s">
        <v>135</v>
      </c>
      <c r="F27" s="450" t="s">
        <v>216</v>
      </c>
      <c r="G27" s="451"/>
      <c r="H27" s="409" t="s">
        <v>135</v>
      </c>
      <c r="I27" s="463" t="s">
        <v>173</v>
      </c>
      <c r="J27" s="464"/>
      <c r="K27" s="401" t="s">
        <v>135</v>
      </c>
      <c r="L27" s="450" t="s">
        <v>172</v>
      </c>
      <c r="M27" s="451"/>
      <c r="N27" s="411" t="s">
        <v>135</v>
      </c>
      <c r="O27" s="450" t="s">
        <v>229</v>
      </c>
      <c r="P27" s="451"/>
    </row>
    <row r="28" spans="2:17" s="347" customFormat="1" ht="39.950000000000003" customHeight="1">
      <c r="B28" s="402"/>
      <c r="C28" s="452"/>
      <c r="D28" s="453"/>
      <c r="E28" s="402"/>
      <c r="F28" s="452"/>
      <c r="G28" s="453"/>
      <c r="H28" s="402"/>
      <c r="I28" s="465"/>
      <c r="J28" s="466"/>
      <c r="K28" s="402"/>
      <c r="L28" s="452"/>
      <c r="M28" s="453"/>
      <c r="N28" s="412"/>
      <c r="O28" s="452"/>
      <c r="P28" s="453"/>
    </row>
    <row r="29" spans="2:17" s="39" customFormat="1" ht="12.95" customHeight="1">
      <c r="B29" s="454" t="s">
        <v>45</v>
      </c>
      <c r="C29" s="455"/>
      <c r="D29" s="327" t="s">
        <v>174</v>
      </c>
      <c r="E29" s="454" t="s">
        <v>45</v>
      </c>
      <c r="F29" s="455"/>
      <c r="G29" s="327" t="s">
        <v>190</v>
      </c>
      <c r="H29" s="454" t="s">
        <v>45</v>
      </c>
      <c r="I29" s="455"/>
      <c r="J29" s="327" t="s">
        <v>168</v>
      </c>
      <c r="K29" s="454" t="s">
        <v>45</v>
      </c>
      <c r="L29" s="455"/>
      <c r="M29" s="331" t="s">
        <v>168</v>
      </c>
      <c r="N29" s="454" t="s">
        <v>45</v>
      </c>
      <c r="O29" s="455"/>
      <c r="P29" s="327" t="s">
        <v>230</v>
      </c>
    </row>
    <row r="30" spans="2:17" s="39" customFormat="1" ht="12.95" customHeight="1">
      <c r="B30" s="456" t="s">
        <v>160</v>
      </c>
      <c r="C30" s="457"/>
      <c r="D30" s="328" t="s">
        <v>218</v>
      </c>
      <c r="E30" s="456" t="s">
        <v>160</v>
      </c>
      <c r="F30" s="457"/>
      <c r="G30" s="328">
        <v>33406</v>
      </c>
      <c r="H30" s="456" t="s">
        <v>160</v>
      </c>
      <c r="I30" s="457"/>
      <c r="J30" s="328" t="s">
        <v>184</v>
      </c>
      <c r="K30" s="456" t="s">
        <v>160</v>
      </c>
      <c r="L30" s="457"/>
      <c r="M30" s="328">
        <v>22411</v>
      </c>
      <c r="N30" s="456" t="s">
        <v>160</v>
      </c>
      <c r="O30" s="457"/>
      <c r="P30" s="328" t="s">
        <v>231</v>
      </c>
    </row>
    <row r="31" spans="2:17" s="39" customFormat="1" ht="15.95" customHeight="1">
      <c r="B31" s="491" t="s">
        <v>222</v>
      </c>
      <c r="C31" s="492"/>
      <c r="D31" s="493"/>
      <c r="E31" s="491" t="s">
        <v>222</v>
      </c>
      <c r="F31" s="492"/>
      <c r="G31" s="493"/>
      <c r="H31" s="491" t="s">
        <v>222</v>
      </c>
      <c r="I31" s="492"/>
      <c r="J31" s="493"/>
      <c r="K31" s="491" t="s">
        <v>222</v>
      </c>
      <c r="L31" s="492"/>
      <c r="M31" s="493"/>
      <c r="N31" s="491" t="s">
        <v>222</v>
      </c>
      <c r="O31" s="492"/>
      <c r="P31" s="493"/>
    </row>
    <row r="32" spans="2:17" s="347" customFormat="1" ht="39.950000000000003" customHeight="1">
      <c r="B32" s="439"/>
      <c r="C32" s="499"/>
      <c r="D32" s="499"/>
      <c r="E32" s="439"/>
      <c r="F32" s="499"/>
      <c r="G32" s="500"/>
      <c r="H32" s="440"/>
      <c r="I32" s="495"/>
      <c r="J32" s="496"/>
      <c r="K32" s="439"/>
      <c r="L32" s="499"/>
      <c r="M32" s="499"/>
      <c r="N32" s="439"/>
      <c r="O32" s="499"/>
      <c r="P32" s="500"/>
    </row>
    <row r="33" spans="2:16" s="347" customFormat="1" ht="30" customHeight="1">
      <c r="B33" s="439"/>
      <c r="C33" s="499"/>
      <c r="D33" s="499"/>
      <c r="E33" s="439"/>
      <c r="F33" s="499"/>
      <c r="G33" s="500"/>
      <c r="H33" s="441"/>
      <c r="I33" s="497"/>
      <c r="J33" s="498"/>
      <c r="K33" s="439"/>
      <c r="L33" s="499"/>
      <c r="M33" s="499"/>
      <c r="N33" s="439"/>
      <c r="O33" s="499"/>
      <c r="P33" s="500"/>
    </row>
    <row r="34" spans="2:16" s="40" customFormat="1" ht="12.95" customHeight="1">
      <c r="B34" s="478"/>
      <c r="C34" s="479"/>
      <c r="D34" s="329"/>
      <c r="E34" s="478"/>
      <c r="F34" s="479"/>
      <c r="G34" s="326"/>
      <c r="H34" s="494"/>
      <c r="I34" s="494"/>
      <c r="J34" s="442"/>
      <c r="K34" s="478"/>
      <c r="L34" s="479"/>
      <c r="M34" s="326"/>
      <c r="N34" s="478"/>
      <c r="O34" s="479"/>
      <c r="P34" s="326"/>
    </row>
    <row r="35" spans="2:16" s="39" customFormat="1" ht="12.95" customHeight="1">
      <c r="B35" s="469"/>
      <c r="C35" s="457"/>
      <c r="D35" s="443"/>
      <c r="E35" s="469"/>
      <c r="F35" s="457"/>
      <c r="G35" s="328"/>
      <c r="H35" s="457"/>
      <c r="I35" s="457"/>
      <c r="J35" s="328"/>
      <c r="K35" s="469"/>
      <c r="L35" s="457"/>
      <c r="M35" s="328"/>
      <c r="N35" s="469"/>
      <c r="O35" s="457"/>
      <c r="P35" s="328"/>
    </row>
    <row r="36" spans="2:16" s="39" customFormat="1" ht="12.95" customHeight="1">
      <c r="B36" s="398"/>
      <c r="C36" s="36"/>
      <c r="D36" s="37"/>
      <c r="E36" s="398"/>
      <c r="F36" s="36"/>
      <c r="G36" s="37"/>
      <c r="H36" s="398"/>
      <c r="I36" s="36"/>
      <c r="J36" s="37"/>
      <c r="K36" s="398"/>
      <c r="L36" s="36"/>
      <c r="M36" s="37"/>
      <c r="N36" s="398"/>
      <c r="O36" s="36"/>
      <c r="P36" s="37"/>
    </row>
    <row r="37" spans="2:16" s="184" customFormat="1" ht="30.75" customHeight="1">
      <c r="B37" s="398"/>
      <c r="C37" s="529" t="s">
        <v>87</v>
      </c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</row>
    <row r="38" spans="2:16" s="184" customFormat="1" ht="15.75">
      <c r="B38" s="530"/>
      <c r="C38" s="531"/>
      <c r="D38" s="532"/>
      <c r="E38" s="530"/>
      <c r="F38" s="531"/>
      <c r="G38" s="532"/>
      <c r="H38" s="530"/>
      <c r="I38" s="531"/>
      <c r="J38" s="532"/>
      <c r="K38" s="530"/>
      <c r="L38" s="531"/>
      <c r="M38" s="532"/>
      <c r="N38" s="530"/>
      <c r="O38" s="531"/>
      <c r="P38" s="532"/>
    </row>
    <row r="39" spans="2:16" s="184" customFormat="1" ht="21.95" customHeight="1">
      <c r="B39" s="403"/>
      <c r="C39" s="504" t="str">
        <f>'JL ŠKOLKA'!B8</f>
        <v>Vícezrnný chléb, medové máslo</v>
      </c>
      <c r="D39" s="505"/>
      <c r="E39" s="403"/>
      <c r="F39" s="504" t="str">
        <f>'JL ŠKOLKA'!D8</f>
        <v>Budapešťská pomazánka, houska, zelenina</v>
      </c>
      <c r="G39" s="505"/>
      <c r="H39" s="403"/>
      <c r="I39" s="504" t="str">
        <f>'JL ŠKOLKA'!F8</f>
        <v>Masová pomazánka, chléb, zelenina</v>
      </c>
      <c r="J39" s="505"/>
      <c r="K39" s="403"/>
      <c r="L39" s="504" t="str">
        <f>'JL ŠKOLKA'!H8</f>
        <v>Ovocný jogurt, piškoty</v>
      </c>
      <c r="M39" s="505"/>
      <c r="N39" s="403"/>
      <c r="O39" s="504" t="str">
        <f>'JL ŠKOLKA'!J8</f>
        <v>Vánočka s ovocnou pomazánkou, bílá káva</v>
      </c>
      <c r="P39" s="505"/>
    </row>
    <row r="40" spans="2:16" s="184" customFormat="1" ht="21.95" customHeight="1">
      <c r="B40" s="404"/>
      <c r="C40" s="497"/>
      <c r="D40" s="498"/>
      <c r="E40" s="404"/>
      <c r="F40" s="497"/>
      <c r="G40" s="498"/>
      <c r="H40" s="404"/>
      <c r="I40" s="497"/>
      <c r="J40" s="498"/>
      <c r="K40" s="404"/>
      <c r="L40" s="497"/>
      <c r="M40" s="498"/>
      <c r="N40" s="404"/>
      <c r="O40" s="497"/>
      <c r="P40" s="498"/>
    </row>
    <row r="41" spans="2:16" s="184" customFormat="1" ht="15">
      <c r="B41" s="511"/>
      <c r="C41" s="512"/>
      <c r="D41" s="325"/>
      <c r="E41" s="511"/>
      <c r="F41" s="512"/>
      <c r="G41" s="325"/>
      <c r="H41" s="511"/>
      <c r="I41" s="512"/>
      <c r="J41" s="325"/>
      <c r="K41" s="511"/>
      <c r="L41" s="512"/>
      <c r="M41" s="325"/>
      <c r="N41" s="511"/>
      <c r="O41" s="512"/>
      <c r="P41" s="325"/>
    </row>
    <row r="42" spans="2:16" s="184" customFormat="1" ht="15">
      <c r="B42" s="509"/>
      <c r="C42" s="510"/>
      <c r="D42" s="324"/>
      <c r="E42" s="509"/>
      <c r="F42" s="510"/>
      <c r="G42" s="324"/>
      <c r="H42" s="509"/>
      <c r="I42" s="510"/>
      <c r="J42" s="324"/>
      <c r="K42" s="509"/>
      <c r="L42" s="510"/>
      <c r="M42" s="324"/>
      <c r="N42" s="509"/>
      <c r="O42" s="510"/>
      <c r="P42" s="324"/>
    </row>
    <row r="43" spans="2:16" s="184" customFormat="1" ht="15">
      <c r="B43" s="413"/>
      <c r="E43" s="413"/>
      <c r="H43" s="413"/>
      <c r="K43" s="413"/>
      <c r="N43" s="413"/>
    </row>
    <row r="44" spans="2:16" s="184" customFormat="1" ht="15.75">
      <c r="B44" s="506"/>
      <c r="C44" s="507"/>
      <c r="D44" s="508"/>
      <c r="E44" s="506"/>
      <c r="F44" s="507"/>
      <c r="G44" s="508"/>
      <c r="H44" s="506"/>
      <c r="I44" s="507"/>
      <c r="J44" s="508"/>
      <c r="K44" s="506"/>
      <c r="L44" s="507"/>
      <c r="M44" s="508"/>
      <c r="N44" s="506"/>
      <c r="O44" s="507"/>
      <c r="P44" s="508"/>
    </row>
    <row r="45" spans="2:16" s="184" customFormat="1" ht="21.95" customHeight="1">
      <c r="B45" s="403"/>
      <c r="C45" s="504" t="str">
        <f>'JL ŠKOLKA'!B20</f>
        <v>Sýrová pomazánka s kapií, toastový chléb, zelenina</v>
      </c>
      <c r="D45" s="505"/>
      <c r="E45" s="403"/>
      <c r="F45" s="504" t="str">
        <f>'JL ŠKOLKA'!D20</f>
        <v>Sladký loupák, jogurt s lesním ovocem</v>
      </c>
      <c r="G45" s="505"/>
      <c r="H45" s="403"/>
      <c r="I45" s="504" t="str">
        <f>'JL ŠKOLKA'!F20</f>
        <v>OPLATKA, PITÍČKO 250ml, OVOCE</v>
      </c>
      <c r="J45" s="505"/>
      <c r="K45" s="403"/>
      <c r="L45" s="504" t="str">
        <f>'JL ŠKOLKA'!H20</f>
        <v>Toastový chléb s jemnou vajíčkovou pomazánkou s pažitkou</v>
      </c>
      <c r="M45" s="505"/>
      <c r="N45" s="403"/>
      <c r="O45" s="504" t="str">
        <f>'JL ŠKOLKA'!J20</f>
        <v>Chléb, máslo, strouhaný sýr, ředkvičky</v>
      </c>
      <c r="P45" s="505"/>
    </row>
    <row r="46" spans="2:16" s="184" customFormat="1" ht="21.95" customHeight="1">
      <c r="B46" s="404"/>
      <c r="C46" s="497"/>
      <c r="D46" s="498"/>
      <c r="E46" s="404"/>
      <c r="F46" s="497"/>
      <c r="G46" s="498"/>
      <c r="H46" s="404"/>
      <c r="I46" s="497"/>
      <c r="J46" s="498"/>
      <c r="K46" s="404"/>
      <c r="L46" s="497"/>
      <c r="M46" s="498"/>
      <c r="N46" s="404"/>
      <c r="O46" s="497"/>
      <c r="P46" s="498"/>
    </row>
    <row r="47" spans="2:16" s="184" customFormat="1" ht="15">
      <c r="B47" s="511"/>
      <c r="C47" s="512"/>
      <c r="D47" s="325"/>
      <c r="E47" s="511"/>
      <c r="F47" s="512"/>
      <c r="G47" s="325"/>
      <c r="H47" s="511"/>
      <c r="I47" s="512"/>
      <c r="J47" s="325"/>
      <c r="K47" s="511"/>
      <c r="L47" s="512"/>
      <c r="M47" s="325"/>
      <c r="N47" s="511"/>
      <c r="O47" s="512"/>
      <c r="P47" s="325"/>
    </row>
    <row r="48" spans="2:16" s="184" customFormat="1" ht="15">
      <c r="B48" s="509"/>
      <c r="C48" s="510"/>
      <c r="D48" s="324"/>
      <c r="E48" s="509"/>
      <c r="F48" s="510"/>
      <c r="G48" s="324"/>
      <c r="H48" s="509"/>
      <c r="I48" s="510"/>
      <c r="J48" s="324"/>
      <c r="K48" s="509"/>
      <c r="L48" s="510"/>
      <c r="M48" s="324"/>
      <c r="N48" s="509"/>
      <c r="O48" s="510"/>
      <c r="P48" s="324"/>
    </row>
    <row r="51" spans="1:16" ht="15">
      <c r="A51" s="259" t="s">
        <v>142</v>
      </c>
      <c r="B51" s="516" t="s">
        <v>137</v>
      </c>
      <c r="C51" s="517"/>
      <c r="D51" s="518"/>
      <c r="E51" s="516" t="s">
        <v>137</v>
      </c>
      <c r="F51" s="517"/>
      <c r="G51" s="518"/>
      <c r="H51" s="516" t="s">
        <v>137</v>
      </c>
      <c r="I51" s="517"/>
      <c r="J51" s="518"/>
      <c r="K51" s="516" t="s">
        <v>137</v>
      </c>
      <c r="L51" s="517"/>
      <c r="M51" s="518"/>
      <c r="N51" s="516" t="s">
        <v>137</v>
      </c>
      <c r="O51" s="517"/>
      <c r="P51" s="518"/>
    </row>
    <row r="52" spans="1:16" ht="14.25" customHeight="1">
      <c r="B52" s="405"/>
      <c r="C52" s="519" t="s">
        <v>203</v>
      </c>
      <c r="D52" s="520"/>
      <c r="E52" s="405"/>
      <c r="F52" s="519" t="s">
        <v>202</v>
      </c>
      <c r="G52" s="523"/>
      <c r="H52" s="405"/>
      <c r="I52" s="519" t="s">
        <v>175</v>
      </c>
      <c r="J52" s="523"/>
      <c r="K52" s="405"/>
      <c r="L52" s="525" t="s">
        <v>204</v>
      </c>
      <c r="M52" s="526"/>
      <c r="N52" s="405"/>
      <c r="O52" s="525" t="s">
        <v>176</v>
      </c>
      <c r="P52" s="526"/>
    </row>
    <row r="53" spans="1:16">
      <c r="B53" s="406"/>
      <c r="C53" s="521"/>
      <c r="D53" s="522"/>
      <c r="E53" s="406"/>
      <c r="F53" s="521"/>
      <c r="G53" s="524"/>
      <c r="H53" s="406"/>
      <c r="I53" s="521"/>
      <c r="J53" s="524"/>
      <c r="K53" s="406"/>
      <c r="L53" s="527"/>
      <c r="M53" s="528"/>
      <c r="N53" s="406"/>
      <c r="O53" s="527"/>
      <c r="P53" s="528"/>
    </row>
    <row r="54" spans="1:16">
      <c r="B54" s="513" t="s">
        <v>45</v>
      </c>
      <c r="C54" s="512"/>
      <c r="D54" s="325" t="s">
        <v>138</v>
      </c>
      <c r="E54" s="513" t="s">
        <v>45</v>
      </c>
      <c r="F54" s="512"/>
      <c r="G54" s="325" t="s">
        <v>139</v>
      </c>
      <c r="H54" s="513" t="s">
        <v>45</v>
      </c>
      <c r="I54" s="512"/>
      <c r="J54" s="325">
        <v>7.9</v>
      </c>
      <c r="K54" s="513" t="s">
        <v>45</v>
      </c>
      <c r="L54" s="512"/>
      <c r="M54" s="325" t="s">
        <v>140</v>
      </c>
      <c r="N54" s="513" t="s">
        <v>45</v>
      </c>
      <c r="O54" s="512"/>
      <c r="P54" s="325" t="s">
        <v>141</v>
      </c>
    </row>
    <row r="55" spans="1:16">
      <c r="B55" s="514"/>
      <c r="C55" s="515"/>
      <c r="D55" s="332"/>
      <c r="E55" s="514"/>
      <c r="F55" s="515"/>
      <c r="G55" s="332"/>
      <c r="H55" s="514"/>
      <c r="I55" s="515"/>
      <c r="J55" s="332"/>
      <c r="K55" s="514"/>
      <c r="L55" s="515"/>
      <c r="M55" s="332"/>
      <c r="N55" s="514"/>
      <c r="O55" s="515"/>
      <c r="P55" s="332"/>
    </row>
  </sheetData>
  <sheetProtection selectLockedCells="1" selectUnlockedCells="1"/>
  <mergeCells count="177">
    <mergeCell ref="E41:F41"/>
    <mergeCell ref="H41:I41"/>
    <mergeCell ref="K41:L41"/>
    <mergeCell ref="N41:O41"/>
    <mergeCell ref="C37:P37"/>
    <mergeCell ref="B38:D38"/>
    <mergeCell ref="E38:G38"/>
    <mergeCell ref="H38:J38"/>
    <mergeCell ref="K38:M38"/>
    <mergeCell ref="N38:P38"/>
    <mergeCell ref="C39:D40"/>
    <mergeCell ref="L39:M40"/>
    <mergeCell ref="O39:P40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48:C48"/>
    <mergeCell ref="E48:F48"/>
    <mergeCell ref="H48:I48"/>
    <mergeCell ref="K48:L48"/>
    <mergeCell ref="N48:O48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F39:G40"/>
    <mergeCell ref="I39:J40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E34:F34"/>
    <mergeCell ref="H34:I34"/>
    <mergeCell ref="K34:L34"/>
    <mergeCell ref="N34:O34"/>
    <mergeCell ref="E30:F30"/>
    <mergeCell ref="H30:I30"/>
    <mergeCell ref="K31:M31"/>
    <mergeCell ref="I32:J33"/>
    <mergeCell ref="F32:G33"/>
    <mergeCell ref="O32:P33"/>
    <mergeCell ref="L32:M33"/>
    <mergeCell ref="N31:P31"/>
    <mergeCell ref="F27:G28"/>
    <mergeCell ref="N30:O30"/>
    <mergeCell ref="K30:L30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H21:I21"/>
    <mergeCell ref="K17:L17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O23:P24"/>
    <mergeCell ref="N25:O25"/>
    <mergeCell ref="N26:O26"/>
    <mergeCell ref="O27:P28"/>
    <mergeCell ref="N29:O29"/>
    <mergeCell ref="N18:P18"/>
    <mergeCell ref="O19:P20"/>
    <mergeCell ref="I19:J20"/>
    <mergeCell ref="K22:L22"/>
    <mergeCell ref="N21:O21"/>
    <mergeCell ref="N22:O22"/>
    <mergeCell ref="L27:M28"/>
    <mergeCell ref="L23:M24"/>
    <mergeCell ref="H18:J18"/>
    <mergeCell ref="L19:M20"/>
    <mergeCell ref="K21:L21"/>
    <mergeCell ref="K18:M18"/>
    <mergeCell ref="K26:L26"/>
    <mergeCell ref="K29:L29"/>
    <mergeCell ref="I23:J24"/>
    <mergeCell ref="K25:L25"/>
    <mergeCell ref="H25:I25"/>
  </mergeCells>
  <phoneticPr fontId="16" type="noConversion"/>
  <printOptions horizontalCentered="1" verticalCentered="1"/>
  <pageMargins left="0" right="0" top="0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84</v>
      </c>
      <c r="E3" s="46"/>
      <c r="F3" s="46"/>
      <c r="G3" s="46"/>
      <c r="H3" s="45" t="s">
        <v>14</v>
      </c>
      <c r="I3" s="89">
        <v>731438138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174"/>
      <c r="B17" s="175"/>
      <c r="C17" s="17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174"/>
      <c r="B18" s="90"/>
      <c r="C18" s="176"/>
      <c r="D18" s="177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174"/>
      <c r="B19" s="175"/>
      <c r="C19" s="176"/>
      <c r="D19" s="177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SLEVÁRNA SAINT GOBAIN - BEROUN</v>
      </c>
      <c r="E30" s="46"/>
      <c r="F30" s="46"/>
      <c r="G30" s="46"/>
      <c r="H30" s="45" t="s">
        <v>14</v>
      </c>
      <c r="I30" s="89">
        <f>I3</f>
        <v>731438138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169" t="s">
        <v>83</v>
      </c>
      <c r="B41" s="173"/>
      <c r="C41" s="99">
        <f>JL!F32</f>
        <v>0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SLEVÁRNA SAINT GOBAIN - BEROUN</v>
      </c>
      <c r="E57" s="46"/>
      <c r="F57" s="46"/>
      <c r="G57" s="46"/>
      <c r="H57" s="45" t="s">
        <v>14</v>
      </c>
      <c r="I57" s="89">
        <f>I30</f>
        <v>731438138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Pečený plněný paprikový lusk v rajské omáčce, houskové knedlíky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SLEVÁRNA SAINT GOBAIN - BEROUN</v>
      </c>
      <c r="E84" s="46"/>
      <c r="F84" s="46"/>
      <c r="G84" s="46"/>
      <c r="H84" s="45" t="s">
        <v>14</v>
      </c>
      <c r="I84" s="89">
        <f>I57</f>
        <v>731438138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SLEVÁRNA SAINT GOBAIN - BEROUN</v>
      </c>
      <c r="E111" s="46"/>
      <c r="F111" s="46"/>
      <c r="G111" s="46"/>
      <c r="H111" s="45" t="s">
        <v>14</v>
      </c>
      <c r="I111" s="89">
        <f>I84</f>
        <v>731438138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37"/>
  <sheetViews>
    <sheetView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124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369" t="s">
        <v>192</v>
      </c>
      <c r="B4" s="370" t="s">
        <v>193</v>
      </c>
      <c r="C4" s="369" t="s">
        <v>194</v>
      </c>
      <c r="D4" s="371"/>
      <c r="E4" s="624" t="s">
        <v>195</v>
      </c>
      <c r="F4" s="625"/>
      <c r="G4" s="625"/>
      <c r="H4" s="625"/>
      <c r="I4" s="372"/>
      <c r="J4" s="372"/>
      <c r="K4" s="371"/>
      <c r="L4" s="373" t="s">
        <v>196</v>
      </c>
      <c r="M4" s="371"/>
    </row>
    <row r="5" spans="1:13" ht="18" customHeight="1">
      <c r="A5" s="622" t="s">
        <v>197</v>
      </c>
      <c r="B5" s="623"/>
      <c r="C5" s="374" t="s">
        <v>16</v>
      </c>
      <c r="D5" s="375"/>
      <c r="E5" s="386" t="s">
        <v>17</v>
      </c>
      <c r="F5" s="377" t="s">
        <v>18</v>
      </c>
      <c r="G5" s="396" t="s">
        <v>19</v>
      </c>
      <c r="H5" s="396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203" t="s">
        <v>100</v>
      </c>
      <c r="B16" s="90"/>
      <c r="C16" s="99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203" t="s">
        <v>99</v>
      </c>
      <c r="B17" s="8"/>
      <c r="C17" s="202" t="str">
        <f>'JL ŠKOLKA'!B20</f>
        <v>Sýrová pomazánka s kapií, toastový chléb, zelenina</v>
      </c>
      <c r="D17" s="107"/>
      <c r="E17" s="19" t="s">
        <v>101</v>
      </c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MŠ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69" t="s">
        <v>192</v>
      </c>
      <c r="B31" s="370" t="s">
        <v>193</v>
      </c>
      <c r="C31" s="369" t="s">
        <v>194</v>
      </c>
      <c r="D31" s="371"/>
      <c r="E31" s="624" t="s">
        <v>195</v>
      </c>
      <c r="F31" s="625"/>
      <c r="G31" s="625"/>
      <c r="H31" s="625"/>
      <c r="I31" s="372"/>
      <c r="J31" s="372"/>
      <c r="K31" s="371"/>
      <c r="L31" s="373" t="s">
        <v>196</v>
      </c>
      <c r="M31" s="371"/>
    </row>
    <row r="32" spans="1:13" ht="18" customHeight="1">
      <c r="A32" s="622" t="s">
        <v>197</v>
      </c>
      <c r="B32" s="623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>
        <f>JL!F32</f>
        <v>0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203" t="s">
        <v>100</v>
      </c>
      <c r="B43" s="90"/>
      <c r="C43" s="99" t="str">
        <f>'JL ŠKOLKA'!D8</f>
        <v>Budapešťská pomazánka, houska, zelenina</v>
      </c>
      <c r="D43" s="9"/>
      <c r="E43" s="19" t="s">
        <v>101</v>
      </c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203" t="s">
        <v>99</v>
      </c>
      <c r="B44" s="8"/>
      <c r="C44" s="202" t="str">
        <f>'JL ŠKOLKA'!D20</f>
        <v>Sladký loupák, jogurt s lesním ovocem</v>
      </c>
      <c r="D44" s="107"/>
      <c r="E44" s="19" t="s">
        <v>101</v>
      </c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MŠ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369" t="s">
        <v>192</v>
      </c>
      <c r="B58" s="370" t="s">
        <v>193</v>
      </c>
      <c r="C58" s="369" t="s">
        <v>194</v>
      </c>
      <c r="D58" s="371"/>
      <c r="E58" s="624" t="s">
        <v>195</v>
      </c>
      <c r="F58" s="625"/>
      <c r="G58" s="625"/>
      <c r="H58" s="625"/>
      <c r="I58" s="372"/>
      <c r="J58" s="372"/>
      <c r="K58" s="371"/>
      <c r="L58" s="373" t="s">
        <v>196</v>
      </c>
      <c r="M58" s="371"/>
    </row>
    <row r="59" spans="1:13" ht="18" customHeight="1">
      <c r="A59" s="622" t="s">
        <v>197</v>
      </c>
      <c r="B59" s="623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houskové knedlíky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203" t="s">
        <v>100</v>
      </c>
      <c r="B70" s="90"/>
      <c r="C70" s="99" t="str">
        <f>'JL ŠKOLKA'!F8</f>
        <v>Masová pomazánka, chléb, zelenina</v>
      </c>
      <c r="D70" s="9"/>
      <c r="E70" s="19" t="s">
        <v>101</v>
      </c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203" t="s">
        <v>99</v>
      </c>
      <c r="B71" s="8"/>
      <c r="C71" s="202" t="str">
        <f>'JL ŠKOLKA'!F20</f>
        <v>OPLATKA, PITÍČKO 250ml, OVOCE</v>
      </c>
      <c r="D71" s="107"/>
      <c r="E71" s="19" t="s">
        <v>101</v>
      </c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MŠ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69" t="s">
        <v>192</v>
      </c>
      <c r="B85" s="370" t="s">
        <v>193</v>
      </c>
      <c r="C85" s="369" t="s">
        <v>194</v>
      </c>
      <c r="D85" s="371"/>
      <c r="E85" s="624" t="s">
        <v>195</v>
      </c>
      <c r="F85" s="625"/>
      <c r="G85" s="625"/>
      <c r="H85" s="625"/>
      <c r="I85" s="372"/>
      <c r="J85" s="372"/>
      <c r="K85" s="371"/>
      <c r="L85" s="373" t="s">
        <v>196</v>
      </c>
      <c r="M85" s="371"/>
    </row>
    <row r="86" spans="1:13" ht="18" customHeight="1">
      <c r="A86" s="622" t="s">
        <v>197</v>
      </c>
      <c r="B86" s="623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203" t="s">
        <v>100</v>
      </c>
      <c r="B97" s="90"/>
      <c r="C97" s="99" t="str">
        <f>'JL ŠKOLKA'!H8</f>
        <v>Ovocný jogurt, piškoty</v>
      </c>
      <c r="D97" s="9"/>
      <c r="E97" s="19" t="s">
        <v>101</v>
      </c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203" t="s">
        <v>99</v>
      </c>
      <c r="B98" s="8"/>
      <c r="C98" s="202" t="str">
        <f>'JL ŠKOLKA'!H20</f>
        <v>Toastový chléb s jemnou vajíčkovou pomazánkou s pažitkou</v>
      </c>
      <c r="D98" s="107"/>
      <c r="E98" s="19" t="s">
        <v>101</v>
      </c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MŠ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69" t="s">
        <v>192</v>
      </c>
      <c r="B112" s="370" t="s">
        <v>193</v>
      </c>
      <c r="C112" s="369" t="s">
        <v>194</v>
      </c>
      <c r="D112" s="371"/>
      <c r="E112" s="624" t="s">
        <v>195</v>
      </c>
      <c r="F112" s="625"/>
      <c r="G112" s="625"/>
      <c r="H112" s="625"/>
      <c r="I112" s="372"/>
      <c r="J112" s="372"/>
      <c r="K112" s="371"/>
      <c r="L112" s="373" t="s">
        <v>196</v>
      </c>
      <c r="M112" s="371"/>
    </row>
    <row r="113" spans="1:13" ht="18" customHeight="1">
      <c r="A113" s="622" t="s">
        <v>197</v>
      </c>
      <c r="B113" s="623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203" t="s">
        <v>100</v>
      </c>
      <c r="B124" s="90"/>
      <c r="C124" s="99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203" t="s">
        <v>99</v>
      </c>
      <c r="B125" s="8"/>
      <c r="C125" s="202" t="str">
        <f>'JL ŠKOLKA'!J20</f>
        <v>Chléb, máslo, strouhaný sýr, ředkvičky</v>
      </c>
      <c r="D125" s="107"/>
      <c r="E125" s="19" t="s">
        <v>101</v>
      </c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37"/>
  <sheetViews>
    <sheetView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123</v>
      </c>
      <c r="E3" s="46"/>
      <c r="F3" s="46"/>
      <c r="G3" s="46"/>
      <c r="H3" s="45" t="s">
        <v>14</v>
      </c>
      <c r="I3" s="166"/>
      <c r="J3" s="168"/>
      <c r="K3" s="167"/>
      <c r="L3" s="168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ZŠ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>
        <f>JL!F32</f>
        <v>0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ZŠ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houskové knedlíky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ZŠ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ZŠ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137"/>
  <sheetViews>
    <sheetView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21" t="s">
        <v>41</v>
      </c>
      <c r="B1" s="41"/>
      <c r="C1" s="41"/>
      <c r="D1" s="41"/>
      <c r="E1" s="41"/>
      <c r="F1" s="41"/>
      <c r="G1" s="42"/>
      <c r="H1" s="222" t="s">
        <v>11</v>
      </c>
      <c r="I1" s="43">
        <f>JL!B10</f>
        <v>45845</v>
      </c>
      <c r="J1" s="41"/>
      <c r="K1" s="41"/>
      <c r="L1" s="41"/>
      <c r="M1" s="223"/>
    </row>
    <row r="2" spans="1:13" ht="16.5" customHeight="1">
      <c r="A2" s="224" t="s">
        <v>12</v>
      </c>
      <c r="B2" s="175"/>
      <c r="C2" s="177"/>
      <c r="D2" s="225" t="s">
        <v>13</v>
      </c>
      <c r="E2" s="175"/>
      <c r="F2" s="175"/>
      <c r="G2" s="175"/>
      <c r="H2" s="224" t="s">
        <v>14</v>
      </c>
      <c r="I2" s="226" t="s">
        <v>66</v>
      </c>
      <c r="J2" s="175"/>
      <c r="K2" s="175"/>
      <c r="L2" s="175"/>
      <c r="M2" s="177"/>
    </row>
    <row r="3" spans="1:13" ht="16.5" customHeight="1">
      <c r="A3" s="45" t="s">
        <v>15</v>
      </c>
      <c r="B3" s="46"/>
      <c r="C3" s="177"/>
      <c r="D3" s="59" t="s">
        <v>117</v>
      </c>
      <c r="E3" s="46"/>
      <c r="F3" s="46"/>
      <c r="G3" s="46"/>
      <c r="H3" s="45" t="s">
        <v>14</v>
      </c>
      <c r="I3" s="89"/>
      <c r="J3" s="46"/>
      <c r="K3" s="46"/>
      <c r="L3" s="46"/>
      <c r="M3" s="47"/>
    </row>
    <row r="4" spans="1:13" ht="12.95" customHeight="1">
      <c r="A4" s="369" t="s">
        <v>192</v>
      </c>
      <c r="B4" s="370" t="s">
        <v>193</v>
      </c>
      <c r="C4" s="369" t="s">
        <v>194</v>
      </c>
      <c r="D4" s="371"/>
      <c r="E4" s="624" t="s">
        <v>195</v>
      </c>
      <c r="F4" s="625"/>
      <c r="G4" s="625"/>
      <c r="H4" s="625"/>
      <c r="I4" s="372"/>
      <c r="J4" s="372"/>
      <c r="K4" s="371"/>
      <c r="L4" s="373" t="s">
        <v>196</v>
      </c>
      <c r="M4" s="371"/>
    </row>
    <row r="5" spans="1:13" ht="18" customHeight="1">
      <c r="A5" s="622" t="s">
        <v>197</v>
      </c>
      <c r="B5" s="623"/>
      <c r="C5" s="374" t="s">
        <v>16</v>
      </c>
      <c r="D5" s="375"/>
      <c r="E5" s="386" t="s">
        <v>17</v>
      </c>
      <c r="F5" s="377" t="s">
        <v>18</v>
      </c>
      <c r="G5" s="396" t="s">
        <v>19</v>
      </c>
      <c r="H5" s="396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228">
        <v>1</v>
      </c>
      <c r="B8" s="229"/>
      <c r="C8" s="228">
        <v>2</v>
      </c>
      <c r="D8" s="230"/>
      <c r="E8" s="229">
        <v>3</v>
      </c>
      <c r="F8" s="21">
        <v>4</v>
      </c>
      <c r="G8" s="229">
        <v>5</v>
      </c>
      <c r="H8" s="21">
        <v>6</v>
      </c>
      <c r="I8" s="21">
        <v>7</v>
      </c>
      <c r="J8" s="21">
        <v>8</v>
      </c>
      <c r="K8" s="229"/>
      <c r="L8" s="21">
        <v>9</v>
      </c>
      <c r="M8" s="230">
        <v>10</v>
      </c>
    </row>
    <row r="9" spans="1:13" ht="18.95" customHeight="1">
      <c r="A9" s="231" t="s">
        <v>56</v>
      </c>
      <c r="B9" s="232"/>
      <c r="C9" s="225" t="str">
        <f>JL!C12</f>
        <v>Hovězí s kapáním a zeleninou</v>
      </c>
      <c r="D9" s="177"/>
      <c r="E9" s="229" t="s">
        <v>31</v>
      </c>
      <c r="F9" s="21"/>
      <c r="G9" s="233"/>
      <c r="H9" s="23"/>
      <c r="I9" s="23"/>
      <c r="J9" s="24"/>
      <c r="K9" s="90"/>
      <c r="L9" s="96"/>
      <c r="M9" s="227"/>
    </row>
    <row r="10" spans="1:13" ht="18.95" customHeight="1">
      <c r="A10" s="231" t="s">
        <v>57</v>
      </c>
      <c r="B10" s="232"/>
      <c r="C10" s="225" t="str">
        <f>JL!C15</f>
        <v>Krém z pečené mrkve</v>
      </c>
      <c r="D10" s="177"/>
      <c r="E10" s="92" t="s">
        <v>31</v>
      </c>
      <c r="F10" s="21"/>
      <c r="G10" s="97"/>
      <c r="H10" s="23"/>
      <c r="I10" s="25"/>
      <c r="J10" s="24"/>
      <c r="K10" s="175"/>
      <c r="L10" s="96"/>
      <c r="M10" s="177"/>
    </row>
    <row r="11" spans="1:13" ht="18.95" customHeight="1">
      <c r="A11" s="231" t="s">
        <v>80</v>
      </c>
      <c r="B11" s="171"/>
      <c r="C11" s="234" t="str">
        <f>JL!C19</f>
        <v>Vepřový kotlet se šunkou, slaninou a smetanou, šťouchané brambory se smaženou cibulí</v>
      </c>
      <c r="D11" s="177"/>
      <c r="E11" s="229" t="s">
        <v>31</v>
      </c>
      <c r="F11" s="21"/>
      <c r="G11" s="235"/>
      <c r="H11" s="100"/>
      <c r="I11" s="25"/>
      <c r="J11" s="24"/>
      <c r="K11" s="90"/>
      <c r="L11" s="101"/>
      <c r="M11" s="227"/>
    </row>
    <row r="12" spans="1:13" ht="18.95" customHeight="1">
      <c r="A12" s="231" t="s">
        <v>82</v>
      </c>
      <c r="B12" s="236"/>
      <c r="C12" s="234" t="str">
        <f>JL!C23</f>
        <v>Kuřecí nudličky "Chow mein" s čínskými nudlemi</v>
      </c>
      <c r="D12" s="177"/>
      <c r="E12" s="92" t="s">
        <v>31</v>
      </c>
      <c r="F12" s="21"/>
      <c r="G12" s="235"/>
      <c r="H12" s="23"/>
      <c r="I12" s="25"/>
      <c r="J12" s="24"/>
      <c r="K12" s="175"/>
      <c r="L12" s="96"/>
      <c r="M12" s="177"/>
    </row>
    <row r="13" spans="1:13" ht="18.95" customHeight="1">
      <c r="A13" s="231" t="s">
        <v>81</v>
      </c>
      <c r="B13" s="236"/>
      <c r="C13" s="234" t="str">
        <f>JL!C27</f>
        <v>Rizoto ze sójového masa, strouhaný sýr, okurka (sójové maso, cibule, olej, sůl, pepř, sójová omáčka, zelenina, petrželka, sýr)</v>
      </c>
      <c r="D13" s="177"/>
      <c r="E13" s="229" t="s">
        <v>31</v>
      </c>
      <c r="F13" s="21"/>
      <c r="G13" s="235"/>
      <c r="H13" s="23"/>
      <c r="I13" s="27"/>
      <c r="J13" s="24"/>
      <c r="K13" s="175"/>
      <c r="L13" s="96"/>
      <c r="M13" s="177"/>
    </row>
    <row r="14" spans="1:13" ht="18.95" customHeight="1">
      <c r="A14" s="231" t="s">
        <v>118</v>
      </c>
      <c r="B14" s="173"/>
      <c r="C14" s="234" t="s">
        <v>119</v>
      </c>
      <c r="D14" s="177"/>
      <c r="E14" s="229" t="s">
        <v>31</v>
      </c>
      <c r="F14" s="21"/>
      <c r="G14" s="235"/>
      <c r="H14" s="23"/>
      <c r="I14" s="27"/>
      <c r="J14" s="24"/>
      <c r="K14" s="90"/>
      <c r="L14" s="101"/>
      <c r="M14" s="227"/>
    </row>
    <row r="15" spans="1:13" ht="18.95" customHeight="1">
      <c r="A15" s="416" t="s">
        <v>207</v>
      </c>
      <c r="B15" s="417"/>
      <c r="C15" s="626">
        <f>JL!C32</f>
        <v>0</v>
      </c>
      <c r="D15" s="627"/>
      <c r="E15" s="418" t="s">
        <v>31</v>
      </c>
      <c r="F15" s="419"/>
      <c r="G15" s="420"/>
      <c r="H15" s="421"/>
      <c r="I15" s="422"/>
      <c r="J15" s="423"/>
      <c r="K15" s="424"/>
      <c r="L15" s="425"/>
      <c r="M15" s="426"/>
    </row>
    <row r="16" spans="1:13" ht="18.95" customHeight="1">
      <c r="A16" s="225"/>
      <c r="B16" s="90"/>
      <c r="C16" s="225"/>
      <c r="D16" s="177"/>
      <c r="E16" s="229"/>
      <c r="F16" s="21"/>
      <c r="G16" s="237"/>
      <c r="H16" s="23"/>
      <c r="I16" s="27"/>
      <c r="J16" s="24"/>
      <c r="K16" s="90"/>
      <c r="L16" s="101"/>
      <c r="M16" s="227"/>
    </row>
    <row r="17" spans="1:13" ht="18.95" customHeight="1">
      <c r="A17" s="174"/>
      <c r="B17" s="175"/>
      <c r="C17" s="176"/>
      <c r="D17" s="238"/>
      <c r="E17" s="229"/>
      <c r="F17" s="21"/>
      <c r="G17" s="237"/>
      <c r="H17" s="23"/>
      <c r="I17" s="25"/>
      <c r="J17" s="24"/>
      <c r="K17" s="175"/>
      <c r="L17" s="96"/>
      <c r="M17" s="177"/>
    </row>
    <row r="18" spans="1:13" ht="36" customHeight="1">
      <c r="A18" s="174"/>
      <c r="B18" s="90"/>
      <c r="C18" s="176"/>
      <c r="D18" s="177"/>
      <c r="E18" s="229"/>
      <c r="F18" s="21"/>
      <c r="G18" s="237"/>
      <c r="H18" s="23"/>
      <c r="I18" s="27"/>
      <c r="J18" s="24"/>
      <c r="K18" s="90"/>
      <c r="L18" s="101"/>
      <c r="M18" s="227"/>
    </row>
    <row r="19" spans="1:13" ht="18.95" customHeight="1">
      <c r="A19" s="174"/>
      <c r="B19" s="175"/>
      <c r="C19" s="176"/>
      <c r="D19" s="177"/>
      <c r="E19" s="229"/>
      <c r="F19" s="21"/>
      <c r="G19" s="237"/>
      <c r="H19" s="23"/>
      <c r="I19" s="25"/>
      <c r="J19" s="24"/>
      <c r="K19" s="175"/>
      <c r="L19" s="96"/>
      <c r="M19" s="177"/>
    </row>
    <row r="20" spans="1:13" ht="18.95" customHeight="1">
      <c r="A20" s="225"/>
      <c r="B20" s="175"/>
      <c r="C20" s="225"/>
      <c r="D20" s="177"/>
      <c r="E20" s="229"/>
      <c r="F20" s="21"/>
      <c r="G20" s="237"/>
      <c r="H20" s="23"/>
      <c r="I20" s="25"/>
      <c r="J20" s="24"/>
      <c r="K20" s="175"/>
      <c r="L20" s="96"/>
      <c r="M20" s="177"/>
    </row>
    <row r="21" spans="1:13" ht="18.95" customHeight="1">
      <c r="A21" s="225"/>
      <c r="B21" s="175"/>
      <c r="C21" s="225"/>
      <c r="D21" s="175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227"/>
    </row>
    <row r="23" spans="1:13">
      <c r="A23" s="225" t="s">
        <v>44</v>
      </c>
      <c r="B23" s="175"/>
      <c r="C23" s="175"/>
      <c r="D23" s="175"/>
      <c r="E23" s="175"/>
      <c r="F23" s="175"/>
      <c r="G23" s="175"/>
      <c r="H23" s="239"/>
      <c r="I23" s="175"/>
      <c r="J23" s="175"/>
      <c r="K23" s="175"/>
      <c r="L23" s="175"/>
      <c r="M23" s="177"/>
    </row>
    <row r="24" spans="1:13">
      <c r="A24" s="225" t="s">
        <v>33</v>
      </c>
      <c r="B24" s="175"/>
      <c r="C24" s="175"/>
      <c r="D24" s="175"/>
      <c r="E24" s="175"/>
      <c r="F24" s="175"/>
      <c r="G24" s="175" t="s">
        <v>34</v>
      </c>
      <c r="H24" s="175"/>
      <c r="I24" s="175"/>
      <c r="J24" s="175" t="s">
        <v>35</v>
      </c>
      <c r="K24" s="175"/>
      <c r="L24" s="175"/>
      <c r="M24" s="177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227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28" t="s">
        <v>46</v>
      </c>
      <c r="B27" s="629"/>
      <c r="C27" s="629"/>
      <c r="D27" s="629"/>
      <c r="E27" s="629"/>
      <c r="F27" s="629"/>
      <c r="G27" s="629"/>
      <c r="H27" s="629"/>
      <c r="I27" s="629"/>
      <c r="J27" s="629"/>
      <c r="K27" s="629"/>
      <c r="L27" s="629"/>
      <c r="M27" s="630"/>
    </row>
    <row r="28" spans="1:13" ht="35.1" customHeight="1">
      <c r="A28" s="221" t="s">
        <v>41</v>
      </c>
      <c r="B28" s="41"/>
      <c r="C28" s="41"/>
      <c r="D28" s="41"/>
      <c r="E28" s="41"/>
      <c r="F28" s="41"/>
      <c r="G28" s="42"/>
      <c r="H28" s="222" t="s">
        <v>11</v>
      </c>
      <c r="I28" s="43">
        <f>I1+1</f>
        <v>45846</v>
      </c>
      <c r="J28" s="41"/>
      <c r="K28" s="41"/>
      <c r="L28" s="41"/>
      <c r="M28" s="223"/>
    </row>
    <row r="29" spans="1:13" ht="16.5" customHeight="1">
      <c r="A29" s="224" t="s">
        <v>12</v>
      </c>
      <c r="B29" s="175"/>
      <c r="C29" s="177"/>
      <c r="D29" s="225" t="s">
        <v>13</v>
      </c>
      <c r="E29" s="175"/>
      <c r="F29" s="175"/>
      <c r="G29" s="175"/>
      <c r="H29" s="224" t="s">
        <v>14</v>
      </c>
      <c r="I29" s="226" t="s">
        <v>43</v>
      </c>
      <c r="J29" s="175"/>
      <c r="K29" s="175"/>
      <c r="L29" s="175"/>
      <c r="M29" s="177"/>
    </row>
    <row r="30" spans="1:13" ht="16.5" customHeight="1">
      <c r="A30" s="45" t="s">
        <v>15</v>
      </c>
      <c r="B30" s="46"/>
      <c r="C30" s="177"/>
      <c r="D30" s="59" t="str">
        <f>D3</f>
        <v>AEROSOL SERVICES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369" t="s">
        <v>192</v>
      </c>
      <c r="B31" s="370" t="s">
        <v>193</v>
      </c>
      <c r="C31" s="369" t="s">
        <v>194</v>
      </c>
      <c r="D31" s="371"/>
      <c r="E31" s="624" t="s">
        <v>195</v>
      </c>
      <c r="F31" s="625"/>
      <c r="G31" s="625"/>
      <c r="H31" s="625"/>
      <c r="I31" s="372"/>
      <c r="J31" s="372"/>
      <c r="K31" s="371"/>
      <c r="L31" s="373" t="s">
        <v>196</v>
      </c>
      <c r="M31" s="371"/>
    </row>
    <row r="32" spans="1:13" ht="18" customHeight="1">
      <c r="A32" s="622" t="s">
        <v>197</v>
      </c>
      <c r="B32" s="623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228">
        <v>1</v>
      </c>
      <c r="B35" s="229"/>
      <c r="C35" s="228">
        <v>2</v>
      </c>
      <c r="D35" s="230"/>
      <c r="E35" s="229">
        <v>3</v>
      </c>
      <c r="F35" s="21">
        <v>4</v>
      </c>
      <c r="G35" s="229">
        <v>5</v>
      </c>
      <c r="H35" s="21">
        <v>6</v>
      </c>
      <c r="I35" s="21">
        <v>7</v>
      </c>
      <c r="J35" s="21">
        <v>8</v>
      </c>
      <c r="K35" s="229"/>
      <c r="L35" s="21">
        <v>9</v>
      </c>
      <c r="M35" s="230">
        <v>10</v>
      </c>
    </row>
    <row r="36" spans="1:13" ht="18.95" customHeight="1">
      <c r="A36" s="231" t="s">
        <v>56</v>
      </c>
      <c r="B36" s="232"/>
      <c r="C36" s="240" t="str">
        <f>JL!F12</f>
        <v>Kuřecí vývar s těstovinovou rýží</v>
      </c>
      <c r="D36" s="177"/>
      <c r="E36" s="229" t="s">
        <v>31</v>
      </c>
      <c r="F36" s="84"/>
      <c r="G36" s="233"/>
      <c r="H36" s="23"/>
      <c r="I36" s="23"/>
      <c r="J36" s="24"/>
      <c r="K36" s="90"/>
      <c r="L36" s="96"/>
      <c r="M36" s="227"/>
    </row>
    <row r="37" spans="1:13" ht="18.95" customHeight="1">
      <c r="A37" s="231" t="s">
        <v>57</v>
      </c>
      <c r="B37" s="232"/>
      <c r="C37" s="225" t="str">
        <f>JL!F15</f>
        <v>Čočková</v>
      </c>
      <c r="D37" s="177"/>
      <c r="E37" s="92" t="s">
        <v>31</v>
      </c>
      <c r="F37" s="84"/>
      <c r="G37" s="97"/>
      <c r="H37" s="23"/>
      <c r="I37" s="25"/>
      <c r="J37" s="24"/>
      <c r="K37" s="175"/>
      <c r="L37" s="96"/>
      <c r="M37" s="177"/>
    </row>
    <row r="38" spans="1:13" ht="18.95" customHeight="1">
      <c r="A38" s="231" t="s">
        <v>80</v>
      </c>
      <c r="B38" s="171"/>
      <c r="C38" s="234" t="str">
        <f>JL!F19</f>
        <v>Pečené kuřecí stehno alá Kachna, dušené červené zelí, bramborové knedlíky</v>
      </c>
      <c r="D38" s="177"/>
      <c r="E38" s="229" t="s">
        <v>31</v>
      </c>
      <c r="F38" s="84"/>
      <c r="G38" s="241"/>
      <c r="H38" s="23"/>
      <c r="I38" s="25"/>
      <c r="J38" s="24"/>
      <c r="K38" s="90"/>
      <c r="L38" s="101"/>
      <c r="M38" s="227"/>
    </row>
    <row r="39" spans="1:13" ht="18.95" customHeight="1">
      <c r="A39" s="231" t="s">
        <v>82</v>
      </c>
      <c r="B39" s="236"/>
      <c r="C39" s="234" t="str">
        <f>JL!F23</f>
        <v>Hrachová kaše s cibulkou, uzená vepřová plec, kyselá okurka</v>
      </c>
      <c r="D39" s="177"/>
      <c r="E39" s="92" t="s">
        <v>31</v>
      </c>
      <c r="F39" s="84"/>
      <c r="G39" s="235"/>
      <c r="H39" s="23"/>
      <c r="I39" s="27"/>
      <c r="J39" s="24"/>
      <c r="K39" s="90"/>
      <c r="L39" s="101"/>
      <c r="M39" s="227"/>
    </row>
    <row r="40" spans="1:13" ht="18.95" customHeight="1">
      <c r="A40" s="231" t="s">
        <v>81</v>
      </c>
      <c r="B40" s="236"/>
      <c r="C40" s="234" t="str">
        <f>JL!F27</f>
        <v>Květákovo-brokolicové placičky se sýrem, vařené brambory, jogurtový dip</v>
      </c>
      <c r="D40" s="177"/>
      <c r="E40" s="229" t="s">
        <v>31</v>
      </c>
      <c r="F40" s="84"/>
      <c r="G40" s="235"/>
      <c r="H40" s="23"/>
      <c r="I40" s="27"/>
      <c r="J40" s="24"/>
      <c r="K40" s="175"/>
      <c r="L40" s="96"/>
      <c r="M40" s="177"/>
    </row>
    <row r="41" spans="1:13" ht="18.95" customHeight="1">
      <c r="A41" s="231" t="s">
        <v>118</v>
      </c>
      <c r="B41" s="173"/>
      <c r="C41" s="234" t="s">
        <v>119</v>
      </c>
      <c r="D41" s="177"/>
      <c r="E41" s="229" t="s">
        <v>31</v>
      </c>
      <c r="F41" s="84"/>
      <c r="G41" s="235"/>
      <c r="H41" s="23"/>
      <c r="I41" s="27"/>
      <c r="J41" s="24"/>
      <c r="K41" s="90"/>
      <c r="L41" s="101"/>
      <c r="M41" s="227"/>
    </row>
    <row r="42" spans="1:13" ht="18.95" customHeight="1">
      <c r="A42" s="416" t="s">
        <v>207</v>
      </c>
      <c r="B42" s="417"/>
      <c r="C42" s="626">
        <f>JL!F32</f>
        <v>0</v>
      </c>
      <c r="D42" s="627"/>
      <c r="E42" s="418" t="s">
        <v>31</v>
      </c>
      <c r="F42" s="419"/>
      <c r="G42" s="420"/>
      <c r="H42" s="421"/>
      <c r="I42" s="422"/>
      <c r="J42" s="423"/>
      <c r="K42" s="424"/>
      <c r="L42" s="425"/>
      <c r="M42" s="426"/>
    </row>
    <row r="43" spans="1:13" ht="18.95" customHeight="1">
      <c r="A43" s="225"/>
      <c r="B43" s="90"/>
      <c r="C43" s="225"/>
      <c r="D43" s="177"/>
      <c r="E43" s="229"/>
      <c r="F43" s="84"/>
      <c r="G43" s="237"/>
      <c r="H43" s="23"/>
      <c r="I43" s="27"/>
      <c r="J43" s="24"/>
      <c r="K43" s="90"/>
      <c r="L43" s="101"/>
      <c r="M43" s="227"/>
    </row>
    <row r="44" spans="1:13" ht="18.95" customHeight="1">
      <c r="A44" s="225"/>
      <c r="B44" s="175"/>
      <c r="C44" s="242"/>
      <c r="D44" s="238"/>
      <c r="E44" s="229"/>
      <c r="F44" s="21"/>
      <c r="G44" s="237"/>
      <c r="H44" s="23"/>
      <c r="I44" s="25"/>
      <c r="J44" s="24"/>
      <c r="K44" s="175"/>
      <c r="L44" s="96"/>
      <c r="M44" s="177"/>
    </row>
    <row r="45" spans="1:13" ht="36" customHeight="1">
      <c r="A45" s="228"/>
      <c r="B45" s="90"/>
      <c r="C45" s="225"/>
      <c r="D45" s="177"/>
      <c r="E45" s="229"/>
      <c r="F45" s="21"/>
      <c r="G45" s="237"/>
      <c r="H45" s="23"/>
      <c r="I45" s="27"/>
      <c r="J45" s="24"/>
      <c r="K45" s="90"/>
      <c r="L45" s="101"/>
      <c r="M45" s="227"/>
    </row>
    <row r="46" spans="1:13" ht="18.95" customHeight="1">
      <c r="A46" s="225"/>
      <c r="B46" s="175"/>
      <c r="C46" s="225"/>
      <c r="D46" s="177"/>
      <c r="E46" s="229"/>
      <c r="F46" s="21"/>
      <c r="G46" s="237"/>
      <c r="H46" s="23"/>
      <c r="I46" s="25"/>
      <c r="J46" s="24"/>
      <c r="K46" s="175"/>
      <c r="L46" s="96"/>
      <c r="M46" s="177"/>
    </row>
    <row r="47" spans="1:13" ht="18.95" customHeight="1">
      <c r="A47" s="225"/>
      <c r="B47" s="175"/>
      <c r="C47" s="225"/>
      <c r="D47" s="177"/>
      <c r="E47" s="229"/>
      <c r="F47" s="21"/>
      <c r="G47" s="237"/>
      <c r="H47" s="23"/>
      <c r="I47" s="25"/>
      <c r="J47" s="24"/>
      <c r="K47" s="175"/>
      <c r="L47" s="96"/>
      <c r="M47" s="177"/>
    </row>
    <row r="48" spans="1:13" ht="18.95" customHeight="1">
      <c r="A48" s="225"/>
      <c r="B48" s="175"/>
      <c r="C48" s="225"/>
      <c r="D48" s="175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227"/>
    </row>
    <row r="50" spans="1:13">
      <c r="A50" s="225" t="s">
        <v>44</v>
      </c>
      <c r="B50" s="175"/>
      <c r="C50" s="175"/>
      <c r="D50" s="175"/>
      <c r="E50" s="175"/>
      <c r="F50" s="175"/>
      <c r="G50" s="175"/>
      <c r="H50" s="239"/>
      <c r="I50" s="175"/>
      <c r="J50" s="175"/>
      <c r="K50" s="175"/>
      <c r="L50" s="175"/>
      <c r="M50" s="177"/>
    </row>
    <row r="51" spans="1:13">
      <c r="A51" s="225" t="s">
        <v>33</v>
      </c>
      <c r="B51" s="175"/>
      <c r="C51" s="175"/>
      <c r="D51" s="175"/>
      <c r="E51" s="175"/>
      <c r="F51" s="175"/>
      <c r="G51" s="175" t="s">
        <v>34</v>
      </c>
      <c r="H51" s="175"/>
      <c r="I51" s="175"/>
      <c r="J51" s="175" t="s">
        <v>35</v>
      </c>
      <c r="K51" s="175"/>
      <c r="L51" s="175"/>
      <c r="M51" s="177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227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28" t="s">
        <v>46</v>
      </c>
      <c r="B54" s="629"/>
      <c r="C54" s="629"/>
      <c r="D54" s="629"/>
      <c r="E54" s="629"/>
      <c r="F54" s="629"/>
      <c r="G54" s="629"/>
      <c r="H54" s="629"/>
      <c r="I54" s="629"/>
      <c r="J54" s="629"/>
      <c r="K54" s="629"/>
      <c r="L54" s="629"/>
      <c r="M54" s="630"/>
    </row>
    <row r="55" spans="1:13" ht="35.1" customHeight="1">
      <c r="A55" s="221" t="s">
        <v>41</v>
      </c>
      <c r="B55" s="41"/>
      <c r="C55" s="41"/>
      <c r="D55" s="41"/>
      <c r="E55" s="41"/>
      <c r="F55" s="41"/>
      <c r="G55" s="42"/>
      <c r="H55" s="222" t="s">
        <v>11</v>
      </c>
      <c r="I55" s="43">
        <f>I28+1</f>
        <v>45847</v>
      </c>
      <c r="J55" s="41"/>
      <c r="K55" s="41"/>
      <c r="L55" s="41"/>
      <c r="M55" s="223"/>
    </row>
    <row r="56" spans="1:13" ht="16.5" customHeight="1">
      <c r="A56" s="224" t="s">
        <v>12</v>
      </c>
      <c r="B56" s="175"/>
      <c r="C56" s="177"/>
      <c r="D56" s="225" t="s">
        <v>13</v>
      </c>
      <c r="E56" s="175"/>
      <c r="F56" s="175"/>
      <c r="G56" s="175"/>
      <c r="H56" s="224" t="s">
        <v>14</v>
      </c>
      <c r="I56" s="226" t="s">
        <v>43</v>
      </c>
      <c r="J56" s="175"/>
      <c r="K56" s="175"/>
      <c r="L56" s="175"/>
      <c r="M56" s="177"/>
    </row>
    <row r="57" spans="1:13" ht="16.5" customHeight="1">
      <c r="A57" s="45" t="s">
        <v>15</v>
      </c>
      <c r="B57" s="46"/>
      <c r="C57" s="177"/>
      <c r="D57" s="59" t="str">
        <f>D30</f>
        <v>AEROSOL SERVICES</v>
      </c>
      <c r="E57" s="46"/>
      <c r="F57" s="46"/>
      <c r="G57" s="46"/>
      <c r="H57" s="45" t="s">
        <v>14</v>
      </c>
      <c r="I57" s="89">
        <f>I30</f>
        <v>0</v>
      </c>
      <c r="J57" s="46"/>
      <c r="K57" s="46"/>
      <c r="L57" s="46"/>
      <c r="M57" s="47"/>
    </row>
    <row r="58" spans="1:13" ht="12.95" customHeight="1">
      <c r="A58" s="369" t="s">
        <v>192</v>
      </c>
      <c r="B58" s="370" t="s">
        <v>193</v>
      </c>
      <c r="C58" s="369" t="s">
        <v>194</v>
      </c>
      <c r="D58" s="371"/>
      <c r="E58" s="624" t="s">
        <v>195</v>
      </c>
      <c r="F58" s="625"/>
      <c r="G58" s="625"/>
      <c r="H58" s="625"/>
      <c r="I58" s="372"/>
      <c r="J58" s="372"/>
      <c r="K58" s="371"/>
      <c r="L58" s="373" t="s">
        <v>196</v>
      </c>
      <c r="M58" s="371"/>
    </row>
    <row r="59" spans="1:13" ht="18" customHeight="1">
      <c r="A59" s="622" t="s">
        <v>197</v>
      </c>
      <c r="B59" s="623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228">
        <v>1</v>
      </c>
      <c r="B62" s="229"/>
      <c r="C62" s="228">
        <v>2</v>
      </c>
      <c r="D62" s="230"/>
      <c r="E62" s="229">
        <v>3</v>
      </c>
      <c r="F62" s="21">
        <v>4</v>
      </c>
      <c r="G62" s="229">
        <v>5</v>
      </c>
      <c r="H62" s="21">
        <v>6</v>
      </c>
      <c r="I62" s="21">
        <v>7</v>
      </c>
      <c r="J62" s="21">
        <v>8</v>
      </c>
      <c r="K62" s="229"/>
      <c r="L62" s="21">
        <v>9</v>
      </c>
      <c r="M62" s="230">
        <v>10</v>
      </c>
    </row>
    <row r="63" spans="1:13" ht="18.95" customHeight="1">
      <c r="A63" s="231" t="s">
        <v>56</v>
      </c>
      <c r="B63" s="232"/>
      <c r="C63" s="240" t="str">
        <f>JL!I12</f>
        <v>Hovězí se strouháním</v>
      </c>
      <c r="D63" s="177"/>
      <c r="E63" s="229" t="s">
        <v>31</v>
      </c>
      <c r="F63" s="84"/>
      <c r="G63" s="233"/>
      <c r="H63" s="23"/>
      <c r="I63" s="23"/>
      <c r="J63" s="24"/>
      <c r="K63" s="90"/>
      <c r="L63" s="96"/>
      <c r="M63" s="227"/>
    </row>
    <row r="64" spans="1:13" ht="18.95" customHeight="1">
      <c r="A64" s="231" t="s">
        <v>57</v>
      </c>
      <c r="B64" s="232"/>
      <c r="C64" s="225" t="str">
        <f>JL!I15</f>
        <v>Frankfurtská s párkem a bramborami</v>
      </c>
      <c r="D64" s="177"/>
      <c r="E64" s="92" t="s">
        <v>31</v>
      </c>
      <c r="F64" s="84"/>
      <c r="G64" s="97"/>
      <c r="H64" s="23"/>
      <c r="I64" s="25"/>
      <c r="J64" s="24"/>
      <c r="K64" s="175"/>
      <c r="L64" s="96"/>
      <c r="M64" s="177"/>
    </row>
    <row r="65" spans="1:13" ht="18.95" customHeight="1">
      <c r="A65" s="231" t="s">
        <v>80</v>
      </c>
      <c r="B65" s="171"/>
      <c r="C65" s="234" t="str">
        <f>JL!I19</f>
        <v>Hovězí pečeně po znojemsku s okurkami a slaninou, dušená rýže (hovězí zadní, cibule, tuk, sůl, kmín, pepř, slanina, okurky, mouka)</v>
      </c>
      <c r="D65" s="177"/>
      <c r="E65" s="229" t="s">
        <v>31</v>
      </c>
      <c r="F65" s="84"/>
      <c r="G65" s="235"/>
      <c r="H65" s="23"/>
      <c r="I65" s="25"/>
      <c r="J65" s="24"/>
      <c r="K65" s="90"/>
      <c r="L65" s="101"/>
      <c r="M65" s="227"/>
    </row>
    <row r="66" spans="1:13" ht="18.95" customHeight="1">
      <c r="A66" s="231" t="s">
        <v>82</v>
      </c>
      <c r="B66" s="236"/>
      <c r="C66" s="234" t="str">
        <f>JL!I23</f>
        <v>Pečený plněný paprikový lusk v rajské omáčce, houskové knedlíky</v>
      </c>
      <c r="D66" s="177"/>
      <c r="E66" s="92" t="s">
        <v>31</v>
      </c>
      <c r="F66" s="84"/>
      <c r="G66" s="235"/>
      <c r="H66" s="23"/>
      <c r="I66" s="27"/>
      <c r="J66" s="24"/>
      <c r="K66" s="90"/>
      <c r="L66" s="101"/>
      <c r="M66" s="227"/>
    </row>
    <row r="67" spans="1:13" ht="18.95" customHeight="1">
      <c r="A67" s="231" t="s">
        <v>81</v>
      </c>
      <c r="B67" s="236"/>
      <c r="C67" s="234" t="str">
        <f>JL!I27</f>
        <v>Smažené Bavorské vdolečky, mléko  (mouka, droždí, mléko, cukr, tvaroh, smetana, povidla)</v>
      </c>
      <c r="D67" s="177"/>
      <c r="E67" s="229" t="s">
        <v>31</v>
      </c>
      <c r="F67" s="84"/>
      <c r="G67" s="235"/>
      <c r="H67" s="23"/>
      <c r="I67" s="27"/>
      <c r="J67" s="24"/>
      <c r="K67" s="175"/>
      <c r="L67" s="96"/>
      <c r="M67" s="177"/>
    </row>
    <row r="68" spans="1:13" ht="18.95" customHeight="1">
      <c r="A68" s="231" t="s">
        <v>118</v>
      </c>
      <c r="B68" s="173"/>
      <c r="C68" s="234" t="s">
        <v>119</v>
      </c>
      <c r="D68" s="177"/>
      <c r="E68" s="229" t="s">
        <v>31</v>
      </c>
      <c r="F68" s="84"/>
      <c r="G68" s="235"/>
      <c r="H68" s="23"/>
      <c r="I68" s="27"/>
      <c r="J68" s="24"/>
      <c r="K68" s="90"/>
      <c r="L68" s="101"/>
      <c r="M68" s="227"/>
    </row>
    <row r="69" spans="1:13" ht="18.95" customHeight="1">
      <c r="A69" s="416" t="s">
        <v>207</v>
      </c>
      <c r="B69" s="417"/>
      <c r="C69" s="626">
        <f>JL!I32</f>
        <v>0</v>
      </c>
      <c r="D69" s="627"/>
      <c r="E69" s="418" t="s">
        <v>31</v>
      </c>
      <c r="F69" s="419"/>
      <c r="G69" s="420"/>
      <c r="H69" s="421"/>
      <c r="I69" s="422"/>
      <c r="J69" s="423"/>
      <c r="K69" s="424"/>
      <c r="L69" s="425"/>
      <c r="M69" s="426"/>
    </row>
    <row r="70" spans="1:13" ht="18.95" customHeight="1">
      <c r="A70" s="225"/>
      <c r="B70" s="90"/>
      <c r="C70" s="225"/>
      <c r="D70" s="177"/>
      <c r="E70" s="229"/>
      <c r="F70" s="84"/>
      <c r="G70" s="237"/>
      <c r="H70" s="23"/>
      <c r="I70" s="27"/>
      <c r="J70" s="24"/>
      <c r="K70" s="90"/>
      <c r="L70" s="101"/>
      <c r="M70" s="227"/>
    </row>
    <row r="71" spans="1:13" ht="18.95" customHeight="1">
      <c r="A71" s="225"/>
      <c r="B71" s="175"/>
      <c r="C71" s="242"/>
      <c r="D71" s="238"/>
      <c r="E71" s="229"/>
      <c r="F71" s="21"/>
      <c r="G71" s="237"/>
      <c r="H71" s="23"/>
      <c r="I71" s="25"/>
      <c r="J71" s="24"/>
      <c r="K71" s="175"/>
      <c r="L71" s="96"/>
      <c r="M71" s="177"/>
    </row>
    <row r="72" spans="1:13" ht="36" customHeight="1">
      <c r="A72" s="228"/>
      <c r="B72" s="90"/>
      <c r="C72" s="225"/>
      <c r="D72" s="177"/>
      <c r="E72" s="229"/>
      <c r="F72" s="21"/>
      <c r="G72" s="237"/>
      <c r="H72" s="23"/>
      <c r="I72" s="25"/>
      <c r="J72" s="24"/>
      <c r="K72" s="175"/>
      <c r="L72" s="96"/>
      <c r="M72" s="177"/>
    </row>
    <row r="73" spans="1:13" ht="18.95" customHeight="1">
      <c r="A73" s="225"/>
      <c r="B73" s="175"/>
      <c r="C73" s="225"/>
      <c r="D73" s="177"/>
      <c r="E73" s="229"/>
      <c r="F73" s="21"/>
      <c r="G73" s="237"/>
      <c r="H73" s="23"/>
      <c r="I73" s="27"/>
      <c r="J73" s="24"/>
      <c r="K73" s="90"/>
      <c r="L73" s="101"/>
      <c r="M73" s="227"/>
    </row>
    <row r="74" spans="1:13" ht="18.95" customHeight="1">
      <c r="A74" s="225"/>
      <c r="B74" s="175"/>
      <c r="C74" s="225"/>
      <c r="D74" s="177"/>
      <c r="E74" s="229"/>
      <c r="F74" s="21"/>
      <c r="G74" s="237"/>
      <c r="H74" s="23"/>
      <c r="I74" s="25"/>
      <c r="J74" s="24"/>
      <c r="K74" s="175"/>
      <c r="L74" s="96"/>
      <c r="M74" s="177"/>
    </row>
    <row r="75" spans="1:13" ht="18.95" customHeight="1">
      <c r="A75" s="225"/>
      <c r="B75" s="175"/>
      <c r="C75" s="225"/>
      <c r="D75" s="175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227"/>
    </row>
    <row r="77" spans="1:13">
      <c r="A77" s="225" t="s">
        <v>44</v>
      </c>
      <c r="B77" s="175"/>
      <c r="C77" s="175"/>
      <c r="D77" s="175"/>
      <c r="E77" s="175"/>
      <c r="F77" s="175"/>
      <c r="G77" s="175"/>
      <c r="H77" s="239"/>
      <c r="I77" s="175"/>
      <c r="J77" s="175"/>
      <c r="K77" s="175"/>
      <c r="L77" s="175"/>
      <c r="M77" s="177"/>
    </row>
    <row r="78" spans="1:13">
      <c r="A78" s="225" t="s">
        <v>33</v>
      </c>
      <c r="B78" s="175"/>
      <c r="C78" s="175"/>
      <c r="D78" s="175"/>
      <c r="E78" s="175"/>
      <c r="F78" s="175"/>
      <c r="G78" s="175" t="s">
        <v>34</v>
      </c>
      <c r="H78" s="175"/>
      <c r="I78" s="175"/>
      <c r="J78" s="175" t="s">
        <v>35</v>
      </c>
      <c r="K78" s="175"/>
      <c r="L78" s="175"/>
      <c r="M78" s="177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227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28" t="s">
        <v>46</v>
      </c>
      <c r="B81" s="629"/>
      <c r="C81" s="629"/>
      <c r="D81" s="629"/>
      <c r="E81" s="629"/>
      <c r="F81" s="629"/>
      <c r="G81" s="629"/>
      <c r="H81" s="629"/>
      <c r="I81" s="629"/>
      <c r="J81" s="629"/>
      <c r="K81" s="629"/>
      <c r="L81" s="629"/>
      <c r="M81" s="630"/>
    </row>
    <row r="82" spans="1:13" ht="35.1" customHeight="1">
      <c r="A82" s="221" t="s">
        <v>41</v>
      </c>
      <c r="B82" s="41"/>
      <c r="C82" s="41"/>
      <c r="D82" s="41"/>
      <c r="E82" s="41"/>
      <c r="F82" s="41"/>
      <c r="G82" s="42"/>
      <c r="H82" s="222" t="s">
        <v>11</v>
      </c>
      <c r="I82" s="43">
        <f>I55+1</f>
        <v>45848</v>
      </c>
      <c r="J82" s="41"/>
      <c r="K82" s="41"/>
      <c r="L82" s="41"/>
      <c r="M82" s="223"/>
    </row>
    <row r="83" spans="1:13" ht="16.5" customHeight="1">
      <c r="A83" s="224" t="s">
        <v>12</v>
      </c>
      <c r="B83" s="175"/>
      <c r="C83" s="177"/>
      <c r="D83" s="225" t="s">
        <v>13</v>
      </c>
      <c r="E83" s="175"/>
      <c r="F83" s="175"/>
      <c r="G83" s="175"/>
      <c r="H83" s="224" t="s">
        <v>14</v>
      </c>
      <c r="I83" s="226" t="s">
        <v>43</v>
      </c>
      <c r="J83" s="175"/>
      <c r="K83" s="175"/>
      <c r="L83" s="175"/>
      <c r="M83" s="177"/>
    </row>
    <row r="84" spans="1:13" ht="16.5" customHeight="1">
      <c r="A84" s="45" t="s">
        <v>15</v>
      </c>
      <c r="B84" s="46"/>
      <c r="C84" s="177"/>
      <c r="D84" s="59" t="str">
        <f>D57</f>
        <v>AEROSOL SERVICES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369" t="s">
        <v>192</v>
      </c>
      <c r="B85" s="370" t="s">
        <v>193</v>
      </c>
      <c r="C85" s="369" t="s">
        <v>194</v>
      </c>
      <c r="D85" s="371"/>
      <c r="E85" s="624" t="s">
        <v>195</v>
      </c>
      <c r="F85" s="625"/>
      <c r="G85" s="625"/>
      <c r="H85" s="625"/>
      <c r="I85" s="372"/>
      <c r="J85" s="372"/>
      <c r="K85" s="371"/>
      <c r="L85" s="373" t="s">
        <v>196</v>
      </c>
      <c r="M85" s="371"/>
    </row>
    <row r="86" spans="1:13" ht="18" customHeight="1">
      <c r="A86" s="622" t="s">
        <v>197</v>
      </c>
      <c r="B86" s="623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228">
        <v>1</v>
      </c>
      <c r="B89" s="229"/>
      <c r="C89" s="228">
        <v>2</v>
      </c>
      <c r="D89" s="230"/>
      <c r="E89" s="229">
        <v>3</v>
      </c>
      <c r="F89" s="21">
        <v>4</v>
      </c>
      <c r="G89" s="229">
        <v>5</v>
      </c>
      <c r="H89" s="21">
        <v>6</v>
      </c>
      <c r="I89" s="21">
        <v>7</v>
      </c>
      <c r="J89" s="21">
        <v>8</v>
      </c>
      <c r="K89" s="229"/>
      <c r="L89" s="21">
        <v>9</v>
      </c>
      <c r="M89" s="230">
        <v>10</v>
      </c>
    </row>
    <row r="90" spans="1:13" ht="18.95" customHeight="1">
      <c r="A90" s="231" t="s">
        <v>56</v>
      </c>
      <c r="B90" s="232"/>
      <c r="C90" s="225" t="str">
        <f>JL!L12</f>
        <v>Hovězí vývar s mrkví, pórkem a vlasovými nudlemi</v>
      </c>
      <c r="D90" s="177"/>
      <c r="E90" s="229" t="s">
        <v>31</v>
      </c>
      <c r="F90" s="84"/>
      <c r="G90" s="233"/>
      <c r="H90" s="23"/>
      <c r="I90" s="23"/>
      <c r="J90" s="24"/>
      <c r="K90" s="90"/>
      <c r="L90" s="96"/>
      <c r="M90" s="227"/>
    </row>
    <row r="91" spans="1:13" ht="18.95" customHeight="1">
      <c r="A91" s="231" t="s">
        <v>57</v>
      </c>
      <c r="B91" s="232"/>
      <c r="C91" s="225" t="str">
        <f>JL!L15</f>
        <v>Drůbeží krém se zeleninou</v>
      </c>
      <c r="D91" s="177"/>
      <c r="E91" s="92" t="s">
        <v>31</v>
      </c>
      <c r="F91" s="84"/>
      <c r="G91" s="97"/>
      <c r="H91" s="23"/>
      <c r="I91" s="25"/>
      <c r="J91" s="24"/>
      <c r="K91" s="175"/>
      <c r="L91" s="96"/>
      <c r="M91" s="177"/>
    </row>
    <row r="92" spans="1:13" ht="18.95" customHeight="1">
      <c r="A92" s="231" t="s">
        <v>80</v>
      </c>
      <c r="B92" s="171"/>
      <c r="C92" s="234" t="str">
        <f>JL!L19</f>
        <v>Hamburská vepřová kýta, houskové knedlíky (vepřové maso, cibule, salám, slanina, okurka, zelenina, smetana, cukr, sůl, mléko, mouka)</v>
      </c>
      <c r="D92" s="177"/>
      <c r="E92" s="229" t="s">
        <v>31</v>
      </c>
      <c r="F92" s="84"/>
      <c r="G92" s="241"/>
      <c r="H92" s="23"/>
      <c r="I92" s="25"/>
      <c r="J92" s="24"/>
      <c r="K92" s="90"/>
      <c r="L92" s="101"/>
      <c r="M92" s="227"/>
    </row>
    <row r="93" spans="1:13" ht="18.95" customHeight="1">
      <c r="A93" s="231" t="s">
        <v>82</v>
      </c>
      <c r="B93" s="236"/>
      <c r="C93" s="234" t="str">
        <f>JL!L23</f>
        <v>Čevabčiči s cibulí a oblohou, vařené brambory (mleté maso, vejce, mouka, strouhanka, česnek, paprika, cibule, sůl)</v>
      </c>
      <c r="D93" s="177"/>
      <c r="E93" s="92" t="s">
        <v>31</v>
      </c>
      <c r="F93" s="84"/>
      <c r="G93" s="235"/>
      <c r="H93" s="23"/>
      <c r="I93" s="27"/>
      <c r="J93" s="24"/>
      <c r="K93" s="90"/>
      <c r="L93" s="101"/>
      <c r="M93" s="227"/>
    </row>
    <row r="94" spans="1:13" ht="18.95" customHeight="1">
      <c r="A94" s="231" t="s">
        <v>81</v>
      </c>
      <c r="B94" s="236"/>
      <c r="C94" s="234" t="str">
        <f>JL!L27</f>
        <v>Lasagne se špenátem a rajčaty (špenát, vejce, sýr, smetana, bylinky, sůl, česnek, pepř, rajčata loupaná i čerstvá, mouka)</v>
      </c>
      <c r="D94" s="177"/>
      <c r="E94" s="229" t="s">
        <v>31</v>
      </c>
      <c r="F94" s="84"/>
      <c r="G94" s="235"/>
      <c r="H94" s="23"/>
      <c r="I94" s="27"/>
      <c r="J94" s="24"/>
      <c r="K94" s="175"/>
      <c r="L94" s="96"/>
      <c r="M94" s="177"/>
    </row>
    <row r="95" spans="1:13" ht="18.95" customHeight="1">
      <c r="A95" s="231" t="s">
        <v>118</v>
      </c>
      <c r="B95" s="173"/>
      <c r="C95" s="234" t="s">
        <v>119</v>
      </c>
      <c r="D95" s="177"/>
      <c r="E95" s="229" t="s">
        <v>31</v>
      </c>
      <c r="F95" s="84"/>
      <c r="G95" s="235"/>
      <c r="H95" s="23"/>
      <c r="I95" s="27"/>
      <c r="J95" s="24"/>
      <c r="K95" s="90"/>
      <c r="L95" s="101"/>
      <c r="M95" s="227"/>
    </row>
    <row r="96" spans="1:13" ht="18.95" customHeight="1">
      <c r="A96" s="416" t="s">
        <v>207</v>
      </c>
      <c r="B96" s="417"/>
      <c r="C96" s="626">
        <f>JL!L32</f>
        <v>0</v>
      </c>
      <c r="D96" s="627"/>
      <c r="E96" s="418" t="s">
        <v>31</v>
      </c>
      <c r="F96" s="419"/>
      <c r="G96" s="420"/>
      <c r="H96" s="421"/>
      <c r="I96" s="422"/>
      <c r="J96" s="423"/>
      <c r="K96" s="424"/>
      <c r="L96" s="425"/>
      <c r="M96" s="426"/>
    </row>
    <row r="97" spans="1:13" ht="18.95" customHeight="1">
      <c r="A97" s="225"/>
      <c r="B97" s="90"/>
      <c r="C97" s="225"/>
      <c r="D97" s="177"/>
      <c r="E97" s="229"/>
      <c r="F97" s="21"/>
      <c r="G97" s="237"/>
      <c r="H97" s="23"/>
      <c r="I97" s="27"/>
      <c r="J97" s="24"/>
      <c r="K97" s="90"/>
      <c r="L97" s="101"/>
      <c r="M97" s="227"/>
    </row>
    <row r="98" spans="1:13" ht="18.95" customHeight="1">
      <c r="A98" s="225"/>
      <c r="B98" s="175"/>
      <c r="C98" s="242"/>
      <c r="D98" s="238"/>
      <c r="E98" s="229"/>
      <c r="F98" s="21"/>
      <c r="G98" s="237"/>
      <c r="H98" s="23"/>
      <c r="I98" s="25"/>
      <c r="J98" s="24"/>
      <c r="K98" s="175"/>
      <c r="L98" s="96"/>
      <c r="M98" s="177"/>
    </row>
    <row r="99" spans="1:13" ht="36" customHeight="1">
      <c r="A99" s="228"/>
      <c r="B99" s="90"/>
      <c r="C99" s="225"/>
      <c r="D99" s="177"/>
      <c r="E99" s="229"/>
      <c r="F99" s="21"/>
      <c r="G99" s="237"/>
      <c r="H99" s="23"/>
      <c r="I99" s="25"/>
      <c r="J99" s="24"/>
      <c r="K99" s="175"/>
      <c r="L99" s="96"/>
      <c r="M99" s="177"/>
    </row>
    <row r="100" spans="1:13" ht="18.95" customHeight="1">
      <c r="A100" s="225"/>
      <c r="B100" s="175"/>
      <c r="C100" s="225"/>
      <c r="D100" s="177"/>
      <c r="E100" s="229"/>
      <c r="F100" s="21"/>
      <c r="G100" s="237"/>
      <c r="H100" s="23"/>
      <c r="I100" s="27"/>
      <c r="J100" s="24"/>
      <c r="K100" s="90"/>
      <c r="L100" s="101"/>
      <c r="M100" s="227"/>
    </row>
    <row r="101" spans="1:13" ht="18.95" customHeight="1">
      <c r="A101" s="225"/>
      <c r="B101" s="175"/>
      <c r="C101" s="225"/>
      <c r="D101" s="177"/>
      <c r="E101" s="229"/>
      <c r="F101" s="21"/>
      <c r="G101" s="237"/>
      <c r="H101" s="23"/>
      <c r="I101" s="25"/>
      <c r="J101" s="24"/>
      <c r="K101" s="175"/>
      <c r="L101" s="96"/>
      <c r="M101" s="177"/>
    </row>
    <row r="102" spans="1:13" ht="18.95" customHeight="1">
      <c r="A102" s="225"/>
      <c r="B102" s="175"/>
      <c r="C102" s="225"/>
      <c r="D102" s="175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227"/>
    </row>
    <row r="104" spans="1:13">
      <c r="A104" s="225" t="s">
        <v>44</v>
      </c>
      <c r="B104" s="175"/>
      <c r="C104" s="175"/>
      <c r="D104" s="175"/>
      <c r="E104" s="175"/>
      <c r="F104" s="175"/>
      <c r="G104" s="175"/>
      <c r="H104" s="239"/>
      <c r="I104" s="175"/>
      <c r="J104" s="175"/>
      <c r="K104" s="175"/>
      <c r="L104" s="175"/>
      <c r="M104" s="177"/>
    </row>
    <row r="105" spans="1:13">
      <c r="A105" s="225" t="s">
        <v>33</v>
      </c>
      <c r="B105" s="175"/>
      <c r="C105" s="175"/>
      <c r="D105" s="175"/>
      <c r="E105" s="175"/>
      <c r="F105" s="175"/>
      <c r="G105" s="175" t="s">
        <v>34</v>
      </c>
      <c r="H105" s="175"/>
      <c r="I105" s="175"/>
      <c r="J105" s="175" t="s">
        <v>35</v>
      </c>
      <c r="K105" s="175"/>
      <c r="L105" s="175"/>
      <c r="M105" s="177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227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28" t="s">
        <v>46</v>
      </c>
      <c r="B108" s="629"/>
      <c r="C108" s="629"/>
      <c r="D108" s="629"/>
      <c r="E108" s="629"/>
      <c r="F108" s="629"/>
      <c r="G108" s="629"/>
      <c r="H108" s="629"/>
      <c r="I108" s="629"/>
      <c r="J108" s="629"/>
      <c r="K108" s="629"/>
      <c r="L108" s="629"/>
      <c r="M108" s="630"/>
    </row>
    <row r="109" spans="1:13" ht="35.1" customHeight="1">
      <c r="A109" s="221" t="s">
        <v>41</v>
      </c>
      <c r="B109" s="41"/>
      <c r="C109" s="41"/>
      <c r="D109" s="41"/>
      <c r="E109" s="41"/>
      <c r="F109" s="41"/>
      <c r="G109" s="42"/>
      <c r="H109" s="222" t="s">
        <v>11</v>
      </c>
      <c r="I109" s="43">
        <f>I82+1</f>
        <v>45849</v>
      </c>
      <c r="J109" s="41"/>
      <c r="K109" s="41"/>
      <c r="L109" s="41"/>
      <c r="M109" s="223"/>
    </row>
    <row r="110" spans="1:13" ht="16.5" customHeight="1">
      <c r="A110" s="224" t="s">
        <v>12</v>
      </c>
      <c r="B110" s="175"/>
      <c r="C110" s="177"/>
      <c r="D110" s="225" t="s">
        <v>13</v>
      </c>
      <c r="E110" s="175"/>
      <c r="F110" s="175"/>
      <c r="G110" s="175"/>
      <c r="H110" s="224" t="s">
        <v>14</v>
      </c>
      <c r="I110" s="226" t="s">
        <v>43</v>
      </c>
      <c r="J110" s="175"/>
      <c r="K110" s="175"/>
      <c r="L110" s="175"/>
      <c r="M110" s="177"/>
    </row>
    <row r="111" spans="1:13" ht="16.5" customHeight="1">
      <c r="A111" s="45" t="s">
        <v>15</v>
      </c>
      <c r="B111" s="46"/>
      <c r="C111" s="177"/>
      <c r="D111" s="59" t="str">
        <f>D84</f>
        <v>AEROSOL SERVICES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369" t="s">
        <v>192</v>
      </c>
      <c r="B112" s="370" t="s">
        <v>193</v>
      </c>
      <c r="C112" s="369" t="s">
        <v>194</v>
      </c>
      <c r="D112" s="371"/>
      <c r="E112" s="624" t="s">
        <v>195</v>
      </c>
      <c r="F112" s="625"/>
      <c r="G112" s="625"/>
      <c r="H112" s="625"/>
      <c r="I112" s="372"/>
      <c r="J112" s="372"/>
      <c r="K112" s="371"/>
      <c r="L112" s="373" t="s">
        <v>196</v>
      </c>
      <c r="M112" s="371"/>
    </row>
    <row r="113" spans="1:13" ht="18" customHeight="1">
      <c r="A113" s="622" t="s">
        <v>197</v>
      </c>
      <c r="B113" s="623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228">
        <v>1</v>
      </c>
      <c r="B116" s="229"/>
      <c r="C116" s="228">
        <v>2</v>
      </c>
      <c r="D116" s="230"/>
      <c r="E116" s="229">
        <v>3</v>
      </c>
      <c r="F116" s="21">
        <v>4</v>
      </c>
      <c r="G116" s="229">
        <v>5</v>
      </c>
      <c r="H116" s="21">
        <v>6</v>
      </c>
      <c r="I116" s="21">
        <v>7</v>
      </c>
      <c r="J116" s="21">
        <v>8</v>
      </c>
      <c r="K116" s="229"/>
      <c r="L116" s="21">
        <v>9</v>
      </c>
      <c r="M116" s="230">
        <v>10</v>
      </c>
    </row>
    <row r="117" spans="1:13" ht="18.95" customHeight="1">
      <c r="A117" s="231" t="s">
        <v>56</v>
      </c>
      <c r="B117" s="232"/>
      <c r="C117" s="240" t="str">
        <f>JL!O12</f>
        <v>Zeleninový vývar s kuskusem</v>
      </c>
      <c r="D117" s="177"/>
      <c r="E117" s="229" t="s">
        <v>31</v>
      </c>
      <c r="F117" s="84"/>
      <c r="G117" s="233"/>
      <c r="H117" s="23"/>
      <c r="I117" s="23"/>
      <c r="J117" s="24"/>
      <c r="K117" s="90"/>
      <c r="L117" s="96"/>
      <c r="M117" s="227"/>
    </row>
    <row r="118" spans="1:13" ht="18.95" customHeight="1">
      <c r="A118" s="231" t="s">
        <v>57</v>
      </c>
      <c r="B118" s="232"/>
      <c r="C118" s="225" t="str">
        <f>JL!O15</f>
        <v>Ragú polévka s bramborem</v>
      </c>
      <c r="D118" s="177"/>
      <c r="E118" s="92" t="s">
        <v>31</v>
      </c>
      <c r="F118" s="84"/>
      <c r="G118" s="97"/>
      <c r="H118" s="23"/>
      <c r="I118" s="25"/>
      <c r="J118" s="24"/>
      <c r="K118" s="175"/>
      <c r="L118" s="96"/>
      <c r="M118" s="177"/>
    </row>
    <row r="119" spans="1:13" ht="18.95" customHeight="1">
      <c r="A119" s="231" t="s">
        <v>80</v>
      </c>
      <c r="B119" s="171"/>
      <c r="C119" s="234" t="str">
        <f>JL!O19</f>
        <v>Pečený kuřecí stehenní steak, opékané brambory, French dressing</v>
      </c>
      <c r="D119" s="177"/>
      <c r="E119" s="229" t="s">
        <v>31</v>
      </c>
      <c r="F119" s="84"/>
      <c r="G119" s="235"/>
      <c r="H119" s="23"/>
      <c r="I119" s="25"/>
      <c r="J119" s="24"/>
      <c r="K119" s="90"/>
      <c r="L119" s="101"/>
      <c r="M119" s="227"/>
    </row>
    <row r="120" spans="1:13" ht="18.95" customHeight="1">
      <c r="A120" s="231" t="s">
        <v>82</v>
      </c>
      <c r="B120" s="236"/>
      <c r="C120" s="234" t="str">
        <f>JL!O23</f>
        <v>Hovězí kostky dušené na kmíně, vařené těstoviny (hovězí, cibule, sůl, pepř, kmín, mouka, voda, tuk)</v>
      </c>
      <c r="D120" s="177"/>
      <c r="E120" s="92" t="s">
        <v>31</v>
      </c>
      <c r="F120" s="84"/>
      <c r="G120" s="235"/>
      <c r="H120" s="23"/>
      <c r="I120" s="25"/>
      <c r="J120" s="24"/>
      <c r="K120" s="175"/>
      <c r="L120" s="96"/>
      <c r="M120" s="177"/>
    </row>
    <row r="121" spans="1:13" ht="18.95" customHeight="1">
      <c r="A121" s="231" t="s">
        <v>81</v>
      </c>
      <c r="B121" s="236"/>
      <c r="C121" s="234" t="str">
        <f>JL!O27</f>
        <v>Smažený sýr Gouda, vařené brambory s máslem, tatarská omáčka</v>
      </c>
      <c r="D121" s="177"/>
      <c r="E121" s="229" t="s">
        <v>31</v>
      </c>
      <c r="F121" s="84"/>
      <c r="G121" s="235"/>
      <c r="H121" s="23"/>
      <c r="I121" s="27"/>
      <c r="J121" s="24"/>
      <c r="K121" s="175"/>
      <c r="L121" s="96"/>
      <c r="M121" s="177"/>
    </row>
    <row r="122" spans="1:13" ht="18.95" customHeight="1">
      <c r="A122" s="231" t="s">
        <v>118</v>
      </c>
      <c r="B122" s="173"/>
      <c r="C122" s="234" t="s">
        <v>119</v>
      </c>
      <c r="D122" s="177"/>
      <c r="E122" s="229" t="s">
        <v>31</v>
      </c>
      <c r="F122" s="84"/>
      <c r="G122" s="235"/>
      <c r="H122" s="23"/>
      <c r="I122" s="27"/>
      <c r="J122" s="24"/>
      <c r="K122" s="90"/>
      <c r="L122" s="101"/>
      <c r="M122" s="227"/>
    </row>
    <row r="123" spans="1:13" ht="18.95" customHeight="1">
      <c r="A123" s="416" t="s">
        <v>207</v>
      </c>
      <c r="B123" s="417"/>
      <c r="C123" s="626">
        <f>JL!O32</f>
        <v>0</v>
      </c>
      <c r="D123" s="627"/>
      <c r="E123" s="418" t="s">
        <v>31</v>
      </c>
      <c r="F123" s="419"/>
      <c r="G123" s="420"/>
      <c r="H123" s="421"/>
      <c r="I123" s="422"/>
      <c r="J123" s="423"/>
      <c r="K123" s="424"/>
      <c r="L123" s="425"/>
      <c r="M123" s="426"/>
    </row>
    <row r="124" spans="1:13" ht="18.95" customHeight="1">
      <c r="A124" s="225"/>
      <c r="B124" s="90"/>
      <c r="C124" s="225"/>
      <c r="D124" s="177"/>
      <c r="E124" s="229"/>
      <c r="F124" s="21"/>
      <c r="G124" s="237"/>
      <c r="H124" s="23"/>
      <c r="I124" s="27"/>
      <c r="J124" s="24"/>
      <c r="K124" s="90"/>
      <c r="L124" s="101"/>
      <c r="M124" s="227"/>
    </row>
    <row r="125" spans="1:13" ht="18.95" customHeight="1">
      <c r="A125" s="225"/>
      <c r="B125" s="175"/>
      <c r="C125" s="242"/>
      <c r="D125" s="238"/>
      <c r="E125" s="229"/>
      <c r="F125" s="21"/>
      <c r="G125" s="237"/>
      <c r="H125" s="23"/>
      <c r="I125" s="25"/>
      <c r="J125" s="24"/>
      <c r="K125" s="175"/>
      <c r="L125" s="96"/>
      <c r="M125" s="177"/>
    </row>
    <row r="126" spans="1:13" ht="36" customHeight="1">
      <c r="A126" s="228"/>
      <c r="B126" s="90"/>
      <c r="C126" s="225"/>
      <c r="D126" s="177"/>
      <c r="E126" s="229"/>
      <c r="F126" s="21"/>
      <c r="G126" s="237"/>
      <c r="H126" s="23"/>
      <c r="I126" s="25"/>
      <c r="J126" s="24"/>
      <c r="K126" s="175"/>
      <c r="L126" s="96"/>
      <c r="M126" s="177"/>
    </row>
    <row r="127" spans="1:13" ht="18.95" customHeight="1">
      <c r="A127" s="225"/>
      <c r="B127" s="175"/>
      <c r="C127" s="225"/>
      <c r="D127" s="177"/>
      <c r="E127" s="229"/>
      <c r="F127" s="21"/>
      <c r="G127" s="237"/>
      <c r="H127" s="23"/>
      <c r="I127" s="27"/>
      <c r="J127" s="24"/>
      <c r="K127" s="90"/>
      <c r="L127" s="101"/>
      <c r="M127" s="227"/>
    </row>
    <row r="128" spans="1:13" ht="18.95" customHeight="1">
      <c r="A128" s="225"/>
      <c r="B128" s="175"/>
      <c r="C128" s="225"/>
      <c r="D128" s="177"/>
      <c r="E128" s="229"/>
      <c r="F128" s="21"/>
      <c r="G128" s="237"/>
      <c r="H128" s="23"/>
      <c r="I128" s="25"/>
      <c r="J128" s="24"/>
      <c r="K128" s="175"/>
      <c r="L128" s="96"/>
      <c r="M128" s="177"/>
    </row>
    <row r="129" spans="1:13" ht="18.95" customHeight="1">
      <c r="A129" s="225"/>
      <c r="B129" s="175"/>
      <c r="C129" s="225"/>
      <c r="D129" s="175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227"/>
    </row>
    <row r="131" spans="1:13">
      <c r="A131" s="225" t="s">
        <v>44</v>
      </c>
      <c r="B131" s="175"/>
      <c r="C131" s="175"/>
      <c r="D131" s="175"/>
      <c r="E131" s="175"/>
      <c r="F131" s="175"/>
      <c r="G131" s="175"/>
      <c r="H131" s="239"/>
      <c r="I131" s="175"/>
      <c r="J131" s="175"/>
      <c r="K131" s="175"/>
      <c r="L131" s="175"/>
      <c r="M131" s="177"/>
    </row>
    <row r="132" spans="1:13">
      <c r="A132" s="225" t="s">
        <v>33</v>
      </c>
      <c r="B132" s="175"/>
      <c r="C132" s="175"/>
      <c r="D132" s="175"/>
      <c r="E132" s="175"/>
      <c r="F132" s="175"/>
      <c r="G132" s="175" t="s">
        <v>34</v>
      </c>
      <c r="H132" s="175"/>
      <c r="I132" s="175"/>
      <c r="J132" s="175" t="s">
        <v>35</v>
      </c>
      <c r="K132" s="175"/>
      <c r="L132" s="175"/>
      <c r="M132" s="177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227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28" t="s">
        <v>46</v>
      </c>
      <c r="B135" s="629"/>
      <c r="C135" s="629"/>
      <c r="D135" s="629"/>
      <c r="E135" s="629"/>
      <c r="F135" s="629"/>
      <c r="G135" s="629"/>
      <c r="H135" s="629"/>
      <c r="I135" s="629"/>
      <c r="J135" s="629"/>
      <c r="K135" s="629"/>
      <c r="L135" s="629"/>
      <c r="M135" s="630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O24"/>
  <sheetViews>
    <sheetView tabSelected="1" zoomScale="95" zoomScaleNormal="95" workbookViewId="0">
      <selection activeCell="N19" sqref="N19"/>
    </sheetView>
  </sheetViews>
  <sheetFormatPr defaultRowHeight="12.75"/>
  <cols>
    <col min="1" max="1" width="3.28515625" style="185" customWidth="1"/>
    <col min="2" max="2" width="8.7109375" style="185" customWidth="1"/>
    <col min="3" max="3" width="20.7109375" style="190" customWidth="1"/>
    <col min="4" max="4" width="8.7109375" style="185" customWidth="1"/>
    <col min="5" max="5" width="20.7109375" style="190" customWidth="1"/>
    <col min="6" max="6" width="8.7109375" style="185" customWidth="1"/>
    <col min="7" max="7" width="20.7109375" style="190" customWidth="1"/>
    <col min="8" max="8" width="8.7109375" style="185" customWidth="1"/>
    <col min="9" max="9" width="20.7109375" style="190" customWidth="1"/>
    <col min="10" max="10" width="8.7109375" style="185" customWidth="1"/>
    <col min="11" max="11" width="20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5" ht="20.100000000000001" customHeight="1" thickBot="1">
      <c r="C1" s="189"/>
      <c r="E1" s="189"/>
      <c r="G1" s="189"/>
      <c r="I1" s="189"/>
      <c r="K1" s="189"/>
    </row>
    <row r="2" spans="2:15" ht="51" customHeight="1" thickBot="1">
      <c r="B2" s="563" t="s">
        <v>239</v>
      </c>
      <c r="C2" s="564"/>
      <c r="D2" s="564"/>
      <c r="E2" s="564"/>
      <c r="F2" s="564"/>
      <c r="G2" s="564"/>
      <c r="H2" s="564"/>
      <c r="I2" s="564"/>
      <c r="J2" s="564"/>
      <c r="K2" s="565"/>
      <c r="L2" s="447"/>
    </row>
    <row r="3" spans="2:15" ht="0.95" customHeight="1" thickBot="1">
      <c r="B3" s="533"/>
      <c r="C3" s="534"/>
      <c r="D3" s="533"/>
      <c r="E3" s="534"/>
      <c r="F3" s="533"/>
      <c r="G3" s="534"/>
      <c r="H3" s="533"/>
      <c r="I3" s="534"/>
      <c r="J3" s="533"/>
      <c r="K3" s="534"/>
    </row>
    <row r="4" spans="2:15" s="193" customFormat="1" ht="21.95" customHeight="1" thickBot="1">
      <c r="B4" s="537" t="str">
        <f>JL!B9</f>
        <v>PONDĚLÍ</v>
      </c>
      <c r="C4" s="538"/>
      <c r="D4" s="537" t="str">
        <f>JL!E9</f>
        <v>ÚTERÝ</v>
      </c>
      <c r="E4" s="538"/>
      <c r="F4" s="537" t="str">
        <f>JL!H9</f>
        <v>STŘEDA</v>
      </c>
      <c r="G4" s="538"/>
      <c r="H4" s="537" t="str">
        <f>JL!K9</f>
        <v>ČTVRTEK</v>
      </c>
      <c r="I4" s="538"/>
      <c r="J4" s="537" t="str">
        <f>JL!N9</f>
        <v>PÁTEK</v>
      </c>
      <c r="K4" s="538"/>
    </row>
    <row r="5" spans="2:15" s="197" customFormat="1" ht="20.100000000000001" customHeight="1" thickBot="1">
      <c r="B5" s="535">
        <f>JL!B10</f>
        <v>45845</v>
      </c>
      <c r="C5" s="536"/>
      <c r="D5" s="535">
        <f>B5+1</f>
        <v>45846</v>
      </c>
      <c r="E5" s="536"/>
      <c r="F5" s="535">
        <f t="shared" ref="F5" si="0">D5+1</f>
        <v>45847</v>
      </c>
      <c r="G5" s="536"/>
      <c r="H5" s="535">
        <f t="shared" ref="H5" si="1">F5+1</f>
        <v>45848</v>
      </c>
      <c r="I5" s="536"/>
      <c r="J5" s="535">
        <f t="shared" ref="J5" si="2">H5+1</f>
        <v>45849</v>
      </c>
      <c r="K5" s="536"/>
    </row>
    <row r="6" spans="2:15" s="187" customFormat="1" ht="5.0999999999999996" customHeight="1">
      <c r="B6" s="555"/>
      <c r="C6" s="556"/>
      <c r="D6" s="555"/>
      <c r="E6" s="556"/>
      <c r="F6" s="555"/>
      <c r="G6" s="556"/>
      <c r="H6" s="555"/>
      <c r="I6" s="556"/>
      <c r="J6" s="555"/>
      <c r="K6" s="556"/>
    </row>
    <row r="7" spans="2:15" s="187" customFormat="1" ht="20.100000000000001" customHeight="1">
      <c r="B7" s="541" t="s">
        <v>125</v>
      </c>
      <c r="C7" s="542"/>
      <c r="D7" s="541" t="s">
        <v>125</v>
      </c>
      <c r="E7" s="542"/>
      <c r="F7" s="541" t="s">
        <v>125</v>
      </c>
      <c r="G7" s="542"/>
      <c r="H7" s="541" t="s">
        <v>125</v>
      </c>
      <c r="I7" s="542"/>
      <c r="J7" s="541" t="s">
        <v>125</v>
      </c>
      <c r="K7" s="542"/>
    </row>
    <row r="8" spans="2:15" ht="54.95" customHeight="1">
      <c r="B8" s="561" t="s">
        <v>143</v>
      </c>
      <c r="C8" s="562"/>
      <c r="D8" s="561" t="s">
        <v>146</v>
      </c>
      <c r="E8" s="562"/>
      <c r="F8" s="561" t="s">
        <v>145</v>
      </c>
      <c r="G8" s="562"/>
      <c r="H8" s="561" t="s">
        <v>144</v>
      </c>
      <c r="I8" s="562"/>
      <c r="J8" s="561" t="s">
        <v>147</v>
      </c>
      <c r="K8" s="562"/>
    </row>
    <row r="9" spans="2:15" s="196" customFormat="1" ht="15.95" customHeight="1" thickBot="1">
      <c r="B9" s="194" t="s">
        <v>45</v>
      </c>
      <c r="C9" s="198" t="s">
        <v>126</v>
      </c>
      <c r="D9" s="194" t="s">
        <v>45</v>
      </c>
      <c r="E9" s="198" t="s">
        <v>149</v>
      </c>
      <c r="F9" s="194" t="s">
        <v>45</v>
      </c>
      <c r="G9" s="198" t="s">
        <v>148</v>
      </c>
      <c r="H9" s="194" t="s">
        <v>45</v>
      </c>
      <c r="I9" s="198" t="s">
        <v>127</v>
      </c>
      <c r="J9" s="194" t="s">
        <v>45</v>
      </c>
      <c r="K9" s="198" t="s">
        <v>127</v>
      </c>
    </row>
    <row r="10" spans="2:15" s="187" customFormat="1" ht="5.0999999999999996" customHeight="1">
      <c r="B10" s="551"/>
      <c r="C10" s="552"/>
      <c r="D10" s="551"/>
      <c r="E10" s="552"/>
      <c r="F10" s="551"/>
      <c r="G10" s="552"/>
      <c r="H10" s="551"/>
      <c r="I10" s="552"/>
      <c r="J10" s="551"/>
      <c r="K10" s="552"/>
    </row>
    <row r="11" spans="2:15" ht="20.100000000000001" customHeight="1">
      <c r="B11" s="557" t="s">
        <v>88</v>
      </c>
      <c r="C11" s="558"/>
      <c r="D11" s="557" t="s">
        <v>88</v>
      </c>
      <c r="E11" s="558"/>
      <c r="F11" s="557"/>
      <c r="G11" s="558"/>
      <c r="H11" s="557" t="s">
        <v>88</v>
      </c>
      <c r="I11" s="558"/>
      <c r="J11" s="557" t="s">
        <v>88</v>
      </c>
      <c r="K11" s="558"/>
    </row>
    <row r="12" spans="2:15" ht="45" customHeight="1">
      <c r="B12" s="545" t="s">
        <v>198</v>
      </c>
      <c r="C12" s="546"/>
      <c r="D12" s="545" t="s">
        <v>161</v>
      </c>
      <c r="E12" s="546"/>
      <c r="F12" s="549"/>
      <c r="G12" s="550"/>
      <c r="H12" s="545" t="s">
        <v>162</v>
      </c>
      <c r="I12" s="546"/>
      <c r="J12" s="545" t="s">
        <v>179</v>
      </c>
      <c r="K12" s="546"/>
      <c r="N12" s="188"/>
      <c r="O12" s="188"/>
    </row>
    <row r="13" spans="2:15" s="196" customFormat="1" ht="15.95" customHeight="1" thickBot="1">
      <c r="B13" s="194" t="s">
        <v>45</v>
      </c>
      <c r="C13" s="195" t="s">
        <v>199</v>
      </c>
      <c r="D13" s="194" t="s">
        <v>45</v>
      </c>
      <c r="E13" s="195" t="s">
        <v>158</v>
      </c>
      <c r="F13" s="194"/>
      <c r="G13" s="195"/>
      <c r="H13" s="194" t="s">
        <v>45</v>
      </c>
      <c r="I13" s="195" t="s">
        <v>164</v>
      </c>
      <c r="J13" s="194" t="s">
        <v>45</v>
      </c>
      <c r="K13" s="195" t="s">
        <v>180</v>
      </c>
    </row>
    <row r="14" spans="2:15" s="187" customFormat="1" ht="5.0999999999999996" customHeight="1">
      <c r="B14" s="551"/>
      <c r="C14" s="552"/>
      <c r="D14" s="551"/>
      <c r="E14" s="552"/>
      <c r="F14" s="551"/>
      <c r="G14" s="552"/>
      <c r="H14" s="551"/>
      <c r="I14" s="552"/>
      <c r="J14" s="551"/>
      <c r="K14" s="552"/>
    </row>
    <row r="15" spans="2:15" ht="20.100000000000001" customHeight="1">
      <c r="B15" s="559" t="s">
        <v>89</v>
      </c>
      <c r="C15" s="560"/>
      <c r="D15" s="559" t="s">
        <v>89</v>
      </c>
      <c r="E15" s="560"/>
      <c r="F15" s="553" t="s">
        <v>246</v>
      </c>
      <c r="G15" s="554"/>
      <c r="H15" s="559" t="s">
        <v>89</v>
      </c>
      <c r="I15" s="560"/>
      <c r="J15" s="559" t="s">
        <v>89</v>
      </c>
      <c r="K15" s="560"/>
    </row>
    <row r="16" spans="2:15" s="188" customFormat="1" ht="84.95" customHeight="1">
      <c r="B16" s="545" t="s">
        <v>240</v>
      </c>
      <c r="C16" s="546"/>
      <c r="D16" s="545" t="s">
        <v>241</v>
      </c>
      <c r="E16" s="546"/>
      <c r="F16" s="547" t="s">
        <v>248</v>
      </c>
      <c r="G16" s="548"/>
      <c r="H16" s="545" t="s">
        <v>243</v>
      </c>
      <c r="I16" s="546"/>
      <c r="J16" s="545" t="s">
        <v>242</v>
      </c>
      <c r="K16" s="546"/>
    </row>
    <row r="17" spans="2:14" s="196" customFormat="1" ht="15.95" customHeight="1" thickBot="1">
      <c r="B17" s="194" t="s">
        <v>45</v>
      </c>
      <c r="C17" s="195" t="s">
        <v>182</v>
      </c>
      <c r="D17" s="194" t="s">
        <v>45</v>
      </c>
      <c r="E17" s="195" t="s">
        <v>168</v>
      </c>
      <c r="F17" s="194" t="s">
        <v>45</v>
      </c>
      <c r="G17" s="195" t="s">
        <v>249</v>
      </c>
      <c r="H17" s="194" t="s">
        <v>45</v>
      </c>
      <c r="I17" s="195" t="s">
        <v>244</v>
      </c>
      <c r="J17" s="194" t="s">
        <v>45</v>
      </c>
      <c r="K17" s="195" t="s">
        <v>230</v>
      </c>
    </row>
    <row r="18" spans="2:14" s="187" customFormat="1" ht="5.0999999999999996" customHeight="1">
      <c r="B18" s="551"/>
      <c r="C18" s="552"/>
      <c r="D18" s="551"/>
      <c r="E18" s="552"/>
      <c r="F18" s="551"/>
      <c r="G18" s="552"/>
      <c r="H18" s="551"/>
      <c r="I18" s="552"/>
      <c r="J18" s="551"/>
      <c r="K18" s="552"/>
    </row>
    <row r="19" spans="2:14" ht="20.100000000000001" customHeight="1">
      <c r="B19" s="543" t="s">
        <v>128</v>
      </c>
      <c r="C19" s="544"/>
      <c r="D19" s="543" t="s">
        <v>128</v>
      </c>
      <c r="E19" s="544"/>
      <c r="F19" s="553" t="s">
        <v>247</v>
      </c>
      <c r="G19" s="554"/>
      <c r="H19" s="543" t="s">
        <v>128</v>
      </c>
      <c r="I19" s="544"/>
      <c r="J19" s="543" t="s">
        <v>128</v>
      </c>
      <c r="K19" s="544"/>
    </row>
    <row r="20" spans="2:14" ht="54.95" customHeight="1">
      <c r="B20" s="545" t="s">
        <v>150</v>
      </c>
      <c r="C20" s="546"/>
      <c r="D20" s="545" t="s">
        <v>151</v>
      </c>
      <c r="E20" s="546"/>
      <c r="F20" s="547" t="s">
        <v>251</v>
      </c>
      <c r="G20" s="548"/>
      <c r="H20" s="545" t="s">
        <v>152</v>
      </c>
      <c r="I20" s="546"/>
      <c r="J20" s="545" t="s">
        <v>153</v>
      </c>
      <c r="K20" s="546"/>
      <c r="N20" s="272"/>
    </row>
    <row r="21" spans="2:14" s="196" customFormat="1" ht="15.95" customHeight="1" thickBot="1">
      <c r="B21" s="194" t="s">
        <v>45</v>
      </c>
      <c r="C21" s="198" t="s">
        <v>129</v>
      </c>
      <c r="D21" s="194" t="s">
        <v>45</v>
      </c>
      <c r="E21" s="198" t="s">
        <v>127</v>
      </c>
      <c r="F21" s="194" t="s">
        <v>45</v>
      </c>
      <c r="G21" s="449" t="s">
        <v>250</v>
      </c>
      <c r="H21" s="194" t="s">
        <v>45</v>
      </c>
      <c r="I21" s="195" t="s">
        <v>136</v>
      </c>
      <c r="J21" s="194" t="s">
        <v>45</v>
      </c>
      <c r="K21" s="198" t="s">
        <v>154</v>
      </c>
    </row>
    <row r="22" spans="2:14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4" ht="12" customHeight="1"/>
    <row r="24" spans="2:14" s="186" customFormat="1">
      <c r="B24" s="539" t="s">
        <v>91</v>
      </c>
      <c r="C24" s="539"/>
      <c r="E24" s="540" t="s">
        <v>90</v>
      </c>
      <c r="F24" s="540"/>
      <c r="G24" s="540"/>
      <c r="H24" s="540"/>
      <c r="I24" s="540"/>
      <c r="J24" s="540"/>
      <c r="K24" s="540"/>
    </row>
  </sheetData>
  <mergeCells count="78">
    <mergeCell ref="B2:K2"/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B5:C5"/>
    <mergeCell ref="D5:E5"/>
    <mergeCell ref="F5:G5"/>
    <mergeCell ref="H5:I5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J5:K5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L24"/>
  <sheetViews>
    <sheetView zoomScale="90" zoomScaleNormal="90" workbookViewId="0">
      <selection activeCell="D8" sqref="D8:E8"/>
    </sheetView>
  </sheetViews>
  <sheetFormatPr defaultRowHeight="12.75"/>
  <cols>
    <col min="1" max="1" width="3.28515625" style="185" customWidth="1"/>
    <col min="2" max="2" width="8.7109375" style="185" customWidth="1"/>
    <col min="3" max="3" width="27.7109375" style="190" customWidth="1"/>
    <col min="4" max="4" width="8.7109375" style="185" customWidth="1"/>
    <col min="5" max="5" width="27.7109375" style="190" customWidth="1"/>
    <col min="6" max="6" width="8.7109375" style="185" customWidth="1"/>
    <col min="7" max="7" width="27.7109375" style="190" customWidth="1"/>
    <col min="8" max="8" width="8.7109375" style="185" customWidth="1"/>
    <col min="9" max="9" width="27.7109375" style="190" customWidth="1"/>
    <col min="10" max="10" width="8.7109375" style="185" customWidth="1"/>
    <col min="11" max="11" width="27.7109375" style="190" customWidth="1"/>
    <col min="12" max="12" width="3.28515625" style="185" customWidth="1"/>
    <col min="13" max="13" width="10.7109375" style="185" customWidth="1"/>
    <col min="14" max="16384" width="9.140625" style="185"/>
  </cols>
  <sheetData>
    <row r="1" spans="2:12" ht="20.100000000000001" customHeight="1">
      <c r="C1" s="189"/>
      <c r="E1" s="189"/>
      <c r="G1" s="189"/>
      <c r="I1" s="189"/>
      <c r="K1" s="189"/>
    </row>
    <row r="2" spans="2:12" ht="51" customHeight="1" thickBot="1">
      <c r="B2" s="566" t="s">
        <v>92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</row>
    <row r="3" spans="2:12" ht="0.95" customHeight="1" thickBot="1">
      <c r="B3" s="533"/>
      <c r="C3" s="534"/>
      <c r="D3" s="533"/>
      <c r="E3" s="534"/>
      <c r="F3" s="533"/>
      <c r="G3" s="534"/>
      <c r="H3" s="533"/>
      <c r="I3" s="534"/>
      <c r="J3" s="533"/>
      <c r="K3" s="534"/>
    </row>
    <row r="4" spans="2:12" s="193" customFormat="1" ht="21.95" customHeight="1" thickBot="1">
      <c r="B4" s="537" t="str">
        <f>JL!B9</f>
        <v>PONDĚLÍ</v>
      </c>
      <c r="C4" s="538"/>
      <c r="D4" s="537" t="str">
        <f>JL!E9</f>
        <v>ÚTERÝ</v>
      </c>
      <c r="E4" s="538"/>
      <c r="F4" s="537" t="str">
        <f>JL!H9</f>
        <v>STŘEDA</v>
      </c>
      <c r="G4" s="538"/>
      <c r="H4" s="537" t="str">
        <f>JL!K9</f>
        <v>ČTVRTEK</v>
      </c>
      <c r="I4" s="538"/>
      <c r="J4" s="537" t="str">
        <f>JL!N9</f>
        <v>PÁTEK</v>
      </c>
      <c r="K4" s="538"/>
    </row>
    <row r="5" spans="2:12" s="197" customFormat="1" ht="20.100000000000001" customHeight="1" thickBot="1">
      <c r="B5" s="535">
        <f>JL!B10</f>
        <v>45845</v>
      </c>
      <c r="C5" s="536"/>
      <c r="D5" s="535">
        <f>B5+1</f>
        <v>45846</v>
      </c>
      <c r="E5" s="536"/>
      <c r="F5" s="535">
        <f t="shared" ref="F5" si="0">D5+1</f>
        <v>45847</v>
      </c>
      <c r="G5" s="536"/>
      <c r="H5" s="535">
        <f t="shared" ref="H5" si="1">F5+1</f>
        <v>45848</v>
      </c>
      <c r="I5" s="536"/>
      <c r="J5" s="535">
        <f t="shared" ref="J5" si="2">H5+1</f>
        <v>45849</v>
      </c>
      <c r="K5" s="536"/>
    </row>
    <row r="6" spans="2:12" s="187" customFormat="1" ht="5.0999999999999996" customHeight="1">
      <c r="B6" s="555"/>
      <c r="C6" s="556"/>
      <c r="D6" s="555"/>
      <c r="E6" s="556"/>
      <c r="F6" s="555"/>
      <c r="G6" s="556"/>
      <c r="H6" s="555"/>
      <c r="I6" s="556"/>
      <c r="J6" s="555"/>
      <c r="K6" s="556"/>
    </row>
    <row r="7" spans="2:12" s="201" customFormat="1" ht="24.95" customHeight="1">
      <c r="B7" s="568" t="s">
        <v>98</v>
      </c>
      <c r="C7" s="569"/>
      <c r="D7" s="568" t="s">
        <v>94</v>
      </c>
      <c r="E7" s="569"/>
      <c r="F7" s="568" t="s">
        <v>95</v>
      </c>
      <c r="G7" s="569"/>
      <c r="H7" s="568" t="s">
        <v>96</v>
      </c>
      <c r="I7" s="569"/>
      <c r="J7" s="568" t="s">
        <v>97</v>
      </c>
      <c r="K7" s="569"/>
    </row>
    <row r="8" spans="2:12" s="199" customFormat="1" ht="275.10000000000002" customHeight="1">
      <c r="B8" s="572" t="str">
        <f>'JL ŠKOLKA'!B8</f>
        <v>Vícezrnný chléb, medové máslo</v>
      </c>
      <c r="C8" s="573"/>
      <c r="D8" s="574" t="str">
        <f>'JL ŠKOLKA'!D8</f>
        <v>Budapešťská pomazánka, houska, zelenina</v>
      </c>
      <c r="E8" s="575"/>
      <c r="F8" s="574" t="str">
        <f>'JL ŠKOLKA'!F8</f>
        <v>Masová pomazánka, chléb, zelenina</v>
      </c>
      <c r="G8" s="575"/>
      <c r="H8" s="574" t="str">
        <f>'JL ŠKOLKA'!H8</f>
        <v>Ovocný jogurt, piškoty</v>
      </c>
      <c r="I8" s="575"/>
      <c r="J8" s="574" t="str">
        <f>'JL ŠKOLKA'!J8</f>
        <v>Vánočka s ovocnou pomazánkou, bílá káva</v>
      </c>
      <c r="K8" s="575"/>
    </row>
    <row r="9" spans="2:12" s="196" customFormat="1" ht="15.95" customHeight="1" thickBot="1">
      <c r="B9" s="194" t="s">
        <v>45</v>
      </c>
      <c r="C9" s="198">
        <f>JL!D42</f>
        <v>0</v>
      </c>
      <c r="D9" s="194" t="s">
        <v>45</v>
      </c>
      <c r="E9" s="198">
        <f>JL!G42</f>
        <v>0</v>
      </c>
      <c r="F9" s="194" t="s">
        <v>45</v>
      </c>
      <c r="G9" s="198">
        <f>JL!J42</f>
        <v>0</v>
      </c>
      <c r="H9" s="194" t="s">
        <v>45</v>
      </c>
      <c r="I9" s="198">
        <f>JL!M42</f>
        <v>0</v>
      </c>
      <c r="J9" s="194" t="s">
        <v>45</v>
      </c>
      <c r="K9" s="198">
        <f>JL!P42</f>
        <v>0</v>
      </c>
    </row>
    <row r="10" spans="2:12" s="187" customFormat="1" ht="5.0999999999999996" customHeight="1">
      <c r="B10" s="570"/>
      <c r="C10" s="571"/>
      <c r="D10" s="570"/>
      <c r="E10" s="571"/>
      <c r="F10" s="570"/>
      <c r="G10" s="571"/>
      <c r="H10" s="570"/>
      <c r="I10" s="571"/>
      <c r="J10" s="570"/>
      <c r="K10" s="571"/>
    </row>
    <row r="11" spans="2:12" ht="20.100000000000001" hidden="1" customHeight="1">
      <c r="B11" s="578" t="s">
        <v>88</v>
      </c>
      <c r="C11" s="579"/>
      <c r="D11" s="578" t="s">
        <v>88</v>
      </c>
      <c r="E11" s="579"/>
      <c r="F11" s="578" t="s">
        <v>88</v>
      </c>
      <c r="G11" s="579"/>
      <c r="H11" s="578" t="s">
        <v>88</v>
      </c>
      <c r="I11" s="579"/>
      <c r="J11" s="578" t="s">
        <v>88</v>
      </c>
      <c r="K11" s="579"/>
    </row>
    <row r="12" spans="2:12" s="199" customFormat="1" ht="30" hidden="1" customHeight="1">
      <c r="B12" s="576" t="str">
        <f>JL!C15</f>
        <v>Krém z pečené mrkve</v>
      </c>
      <c r="C12" s="577"/>
      <c r="D12" s="576" t="str">
        <f>JL!F12</f>
        <v>Kuřecí vývar s těstovinovou rýží</v>
      </c>
      <c r="E12" s="577"/>
      <c r="F12" s="576" t="str">
        <f>JL!I15</f>
        <v>Frankfurtská s párkem a bramborami</v>
      </c>
      <c r="G12" s="577"/>
      <c r="H12" s="576" t="str">
        <f>JL!L12</f>
        <v>Hovězí vývar s mrkví, pórkem a vlasovými nudlemi</v>
      </c>
      <c r="I12" s="577"/>
      <c r="J12" s="576" t="str">
        <f>JL!O12</f>
        <v>Zeleninový vývar s kuskusem</v>
      </c>
      <c r="K12" s="577"/>
    </row>
    <row r="13" spans="2:12" s="196" customFormat="1" ht="15.95" hidden="1" customHeight="1" thickBot="1">
      <c r="B13" s="194" t="s">
        <v>45</v>
      </c>
      <c r="C13" s="195" t="str">
        <f>JL!D16</f>
        <v>1a,7,9</v>
      </c>
      <c r="D13" s="194" t="s">
        <v>45</v>
      </c>
      <c r="E13" s="195" t="str">
        <f>JL!G13</f>
        <v>1a,3,9</v>
      </c>
      <c r="F13" s="194" t="s">
        <v>45</v>
      </c>
      <c r="G13" s="195" t="str">
        <f>JL!J16</f>
        <v>1a,6,7,9</v>
      </c>
      <c r="H13" s="194" t="s">
        <v>45</v>
      </c>
      <c r="I13" s="195" t="str">
        <f>JL!M13</f>
        <v>1a,3,9</v>
      </c>
      <c r="J13" s="194" t="s">
        <v>45</v>
      </c>
      <c r="K13" s="195" t="str">
        <f>JL!P13</f>
        <v>1a,9,7</v>
      </c>
    </row>
    <row r="14" spans="2:12" s="187" customFormat="1" ht="5.0999999999999996" hidden="1" customHeight="1">
      <c r="B14" s="570"/>
      <c r="C14" s="571"/>
      <c r="D14" s="570"/>
      <c r="E14" s="571"/>
      <c r="F14" s="570"/>
      <c r="G14" s="571"/>
      <c r="H14" s="570"/>
      <c r="I14" s="571"/>
      <c r="J14" s="570"/>
      <c r="K14" s="571"/>
    </row>
    <row r="15" spans="2:12" ht="20.100000000000001" hidden="1" customHeight="1">
      <c r="B15" s="580" t="s">
        <v>89</v>
      </c>
      <c r="C15" s="581"/>
      <c r="D15" s="580" t="s">
        <v>89</v>
      </c>
      <c r="E15" s="581"/>
      <c r="F15" s="580" t="s">
        <v>89</v>
      </c>
      <c r="G15" s="581"/>
      <c r="H15" s="580" t="s">
        <v>89</v>
      </c>
      <c r="I15" s="581"/>
      <c r="J15" s="580" t="s">
        <v>89</v>
      </c>
      <c r="K15" s="581"/>
    </row>
    <row r="16" spans="2:12" s="199" customFormat="1" ht="84.95" hidden="1" customHeight="1">
      <c r="B16" s="576" t="str">
        <f>JL!C23</f>
        <v>Kuřecí nudličky "Chow mein" s čínskými nudlemi</v>
      </c>
      <c r="C16" s="577"/>
      <c r="D16" s="576" t="str">
        <f>JL!F27</f>
        <v>Květákovo-brokolicové placičky se sýrem, vařené brambory, jogurtový dip</v>
      </c>
      <c r="E16" s="577"/>
      <c r="F16" s="576" t="str">
        <f>JL!I23</f>
        <v>Pečený plněný paprikový lusk v rajské omáčce, houskové knedlíky</v>
      </c>
      <c r="G16" s="577"/>
      <c r="H16" s="576" t="str">
        <f>JL!L23</f>
        <v>Čevabčiči s cibulí a oblohou, vařené brambory (mleté maso, vejce, mouka, strouhanka, česnek, paprika, cibule, sůl)</v>
      </c>
      <c r="I16" s="577"/>
      <c r="J16" s="576" t="str">
        <f>JL!O19</f>
        <v>Pečený kuřecí stehenní steak, opékané brambory, French dressing</v>
      </c>
      <c r="K16" s="577"/>
    </row>
    <row r="17" spans="2:11" s="196" customFormat="1" ht="15.95" hidden="1" customHeight="1" thickBot="1">
      <c r="B17" s="194" t="s">
        <v>45</v>
      </c>
      <c r="C17" s="195" t="str">
        <f>JL!D21</f>
        <v>1a,7,10</v>
      </c>
      <c r="D17" s="194" t="s">
        <v>45</v>
      </c>
      <c r="E17" s="195" t="str">
        <f>JL!G29</f>
        <v>1a,7,3</v>
      </c>
      <c r="F17" s="194" t="s">
        <v>45</v>
      </c>
      <c r="G17" s="195" t="str">
        <f>JL!J25</f>
        <v>1a,3,9,7</v>
      </c>
      <c r="H17" s="194" t="s">
        <v>45</v>
      </c>
      <c r="I17" s="195" t="str">
        <f>JL!M25</f>
        <v>1a,3,6,10</v>
      </c>
      <c r="J17" s="194" t="s">
        <v>45</v>
      </c>
      <c r="K17" s="195" t="str">
        <f>JL!P21</f>
        <v>1a,3,7,10</v>
      </c>
    </row>
    <row r="18" spans="2:11" s="187" customFormat="1" ht="5.0999999999999996" hidden="1" customHeight="1">
      <c r="B18" s="570"/>
      <c r="C18" s="571"/>
      <c r="D18" s="570"/>
      <c r="E18" s="571"/>
      <c r="F18" s="570"/>
      <c r="G18" s="571"/>
      <c r="H18" s="570"/>
      <c r="I18" s="571"/>
      <c r="J18" s="570"/>
      <c r="K18" s="571"/>
    </row>
    <row r="19" spans="2:11" s="200" customFormat="1" ht="24.95" customHeight="1">
      <c r="B19" s="582" t="s">
        <v>93</v>
      </c>
      <c r="C19" s="583"/>
      <c r="D19" s="582" t="str">
        <f>B19</f>
        <v>ODPOLEDNÍ SVAČINKA (11:00)</v>
      </c>
      <c r="E19" s="583"/>
      <c r="F19" s="582" t="str">
        <f>D19</f>
        <v>ODPOLEDNÍ SVAČINKA (11:00)</v>
      </c>
      <c r="G19" s="583"/>
      <c r="H19" s="582" t="str">
        <f>F19</f>
        <v>ODPOLEDNÍ SVAČINKA (11:00)</v>
      </c>
      <c r="I19" s="583"/>
      <c r="J19" s="582" t="str">
        <f>H19</f>
        <v>ODPOLEDNÍ SVAČINKA (11:00)</v>
      </c>
      <c r="K19" s="583"/>
    </row>
    <row r="20" spans="2:11" s="199" customFormat="1" ht="275.10000000000002" customHeight="1">
      <c r="B20" s="574" t="str">
        <f>'JL ŠKOLKA'!B20</f>
        <v>Sýrová pomazánka s kapií, toastový chléb, zelenina</v>
      </c>
      <c r="C20" s="575"/>
      <c r="D20" s="574" t="str">
        <f>'JL ŠKOLKA'!D20</f>
        <v>Sladký loupák, jogurt s lesním ovocem</v>
      </c>
      <c r="E20" s="575"/>
      <c r="F20" s="574" t="str">
        <f>'JL ŠKOLKA'!F20</f>
        <v>OPLATKA, PITÍČKO 250ml, OVOCE</v>
      </c>
      <c r="G20" s="575"/>
      <c r="H20" s="574" t="str">
        <f>'JL ŠKOLKA'!H20</f>
        <v>Toastový chléb s jemnou vajíčkovou pomazánkou s pažitkou</v>
      </c>
      <c r="I20" s="575"/>
      <c r="J20" s="574" t="str">
        <f>'JL ŠKOLKA'!J20</f>
        <v>Chléb, máslo, strouhaný sýr, ředkvičky</v>
      </c>
      <c r="K20" s="575"/>
    </row>
    <row r="21" spans="2:11" s="196" customFormat="1" ht="15.95" customHeight="1" thickBot="1">
      <c r="B21" s="194" t="s">
        <v>45</v>
      </c>
      <c r="C21" s="198">
        <f>JL!D48</f>
        <v>0</v>
      </c>
      <c r="D21" s="194" t="s">
        <v>45</v>
      </c>
      <c r="E21" s="198">
        <f>JL!G48</f>
        <v>0</v>
      </c>
      <c r="F21" s="194" t="s">
        <v>45</v>
      </c>
      <c r="G21" s="198">
        <f>JL!J48</f>
        <v>0</v>
      </c>
      <c r="H21" s="194" t="s">
        <v>45</v>
      </c>
      <c r="I21" s="198">
        <f>JL!M48</f>
        <v>0</v>
      </c>
      <c r="J21" s="194" t="s">
        <v>45</v>
      </c>
      <c r="K21" s="198">
        <f>JL!P48</f>
        <v>0</v>
      </c>
    </row>
    <row r="22" spans="2:11" ht="0.95" customHeight="1" thickBot="1">
      <c r="B22" s="191"/>
      <c r="C22" s="192"/>
      <c r="D22" s="191"/>
      <c r="E22" s="192"/>
      <c r="F22" s="191"/>
      <c r="G22" s="192"/>
      <c r="H22" s="191"/>
      <c r="I22" s="192"/>
      <c r="J22" s="191"/>
      <c r="K22" s="192"/>
    </row>
    <row r="23" spans="2:11" ht="12" customHeight="1"/>
    <row r="24" spans="2:11" s="186" customFormat="1">
      <c r="B24" s="539" t="s">
        <v>91</v>
      </c>
      <c r="C24" s="539"/>
      <c r="E24" s="540" t="s">
        <v>90</v>
      </c>
      <c r="F24" s="540"/>
      <c r="G24" s="540"/>
      <c r="H24" s="540"/>
      <c r="I24" s="540"/>
      <c r="J24" s="540"/>
      <c r="K24" s="540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0" customWidth="1"/>
    <col min="2" max="2" width="10.140625" style="60" customWidth="1"/>
    <col min="3" max="4" width="15.7109375" style="60" customWidth="1"/>
    <col min="5" max="8" width="12.7109375" style="60" customWidth="1"/>
    <col min="9" max="10" width="12.7109375" style="60" hidden="1" customWidth="1"/>
    <col min="11" max="11" width="20.7109375" style="60" customWidth="1"/>
    <col min="12" max="13" width="12.7109375" style="60" customWidth="1"/>
    <col min="14" max="16384" width="9.140625" style="60"/>
  </cols>
  <sheetData>
    <row r="1" spans="1:13" ht="35.1" customHeight="1" thickTop="1" thickBot="1">
      <c r="A1" s="584" t="s">
        <v>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6"/>
    </row>
    <row r="2" spans="1:13" s="65" customFormat="1" ht="18" customHeight="1" thickTop="1" thickBot="1">
      <c r="A2" s="61" t="s">
        <v>54</v>
      </c>
      <c r="B2" s="61" t="s">
        <v>55</v>
      </c>
      <c r="C2" s="62" t="s">
        <v>56</v>
      </c>
      <c r="D2" s="63" t="s">
        <v>57</v>
      </c>
      <c r="E2" s="587" t="s">
        <v>58</v>
      </c>
      <c r="F2" s="587"/>
      <c r="G2" s="587" t="s">
        <v>59</v>
      </c>
      <c r="H2" s="587"/>
      <c r="I2" s="587" t="s">
        <v>60</v>
      </c>
      <c r="J2" s="587"/>
      <c r="K2" s="64" t="s">
        <v>61</v>
      </c>
      <c r="L2" s="588" t="s">
        <v>62</v>
      </c>
      <c r="M2" s="588"/>
    </row>
    <row r="3" spans="1:13" s="70" customFormat="1" ht="15" customHeight="1" thickTop="1" thickBot="1">
      <c r="A3" s="598">
        <f>JL!B10</f>
        <v>45845</v>
      </c>
      <c r="B3" s="599" t="s">
        <v>48</v>
      </c>
      <c r="C3" s="600" t="str">
        <f>JL!C12</f>
        <v>Hovězí s kapáním a zeleninou</v>
      </c>
      <c r="D3" s="600" t="str">
        <f>JL!C15</f>
        <v>Krém z pečené mrkve</v>
      </c>
      <c r="E3" s="66" t="s">
        <v>50</v>
      </c>
      <c r="F3" s="67" t="s">
        <v>52</v>
      </c>
      <c r="G3" s="66" t="s">
        <v>50</v>
      </c>
      <c r="H3" s="67" t="s">
        <v>52</v>
      </c>
      <c r="I3" s="66" t="s">
        <v>50</v>
      </c>
      <c r="J3" s="67" t="s">
        <v>52</v>
      </c>
      <c r="K3" s="68" t="s">
        <v>51</v>
      </c>
      <c r="L3" s="66"/>
      <c r="M3" s="69" t="s">
        <v>63</v>
      </c>
    </row>
    <row r="4" spans="1:13" s="72" customFormat="1" ht="35.1" customHeight="1" thickBot="1">
      <c r="A4" s="592"/>
      <c r="B4" s="593"/>
      <c r="C4" s="595"/>
      <c r="D4" s="595"/>
      <c r="E4" s="589" t="str">
        <f>JL!C19</f>
        <v>Vepřový kotlet se šunkou, slaninou a smetanou, šťouchané brambory se smaženou cibulí</v>
      </c>
      <c r="F4" s="590"/>
      <c r="G4" s="589" t="str">
        <f>JL!C23</f>
        <v>Kuřecí nudličky "Chow mein" s čínskými nudlemi</v>
      </c>
      <c r="H4" s="590"/>
      <c r="I4" s="589" t="str">
        <f>JL!E23</f>
        <v>2.</v>
      </c>
      <c r="J4" s="590"/>
      <c r="K4" s="71" t="str">
        <f>JL!C27</f>
        <v>Rizoto ze sójového masa, strouhaný sýr, okurka (sójové maso, cibule, olej, sůl, pepř, sójová omáčka, zelenina, petrželka, sýr)</v>
      </c>
      <c r="L4" s="589">
        <f>JL!C32</f>
        <v>0</v>
      </c>
      <c r="M4" s="591"/>
    </row>
    <row r="5" spans="1:13" s="77" customFormat="1" ht="26.1" customHeight="1" thickBot="1">
      <c r="A5" s="592"/>
      <c r="B5" s="593"/>
      <c r="C5" s="73">
        <v>6.12</v>
      </c>
      <c r="D5" s="73">
        <v>5.43</v>
      </c>
      <c r="E5" s="74">
        <v>33.799999999999997</v>
      </c>
      <c r="F5" s="75">
        <v>37.36</v>
      </c>
      <c r="G5" s="74">
        <v>33.03</v>
      </c>
      <c r="H5" s="75"/>
      <c r="I5" s="74"/>
      <c r="J5" s="75"/>
      <c r="K5" s="73">
        <v>25.42</v>
      </c>
      <c r="L5" s="74"/>
      <c r="M5" s="76">
        <v>49.36</v>
      </c>
    </row>
    <row r="6" spans="1:13" s="70" customFormat="1" ht="15" customHeight="1" thickBot="1">
      <c r="A6" s="592">
        <f>A3+1</f>
        <v>45846</v>
      </c>
      <c r="B6" s="593" t="s">
        <v>6</v>
      </c>
      <c r="C6" s="594" t="str">
        <f>JL!F12</f>
        <v>Kuřecí vývar s těstovinovou rýží</v>
      </c>
      <c r="D6" s="594" t="str">
        <f>JL!F15</f>
        <v>Čočková</v>
      </c>
      <c r="E6" s="78" t="s">
        <v>50</v>
      </c>
      <c r="F6" s="79" t="s">
        <v>52</v>
      </c>
      <c r="G6" s="78" t="s">
        <v>50</v>
      </c>
      <c r="H6" s="79" t="s">
        <v>52</v>
      </c>
      <c r="I6" s="78" t="s">
        <v>50</v>
      </c>
      <c r="J6" s="79" t="s">
        <v>52</v>
      </c>
      <c r="K6" s="80" t="s">
        <v>51</v>
      </c>
      <c r="L6" s="78"/>
      <c r="M6" s="81" t="s">
        <v>63</v>
      </c>
    </row>
    <row r="7" spans="1:13" s="72" customFormat="1" ht="35.1" customHeight="1" thickBot="1">
      <c r="A7" s="592"/>
      <c r="B7" s="593"/>
      <c r="C7" s="595"/>
      <c r="D7" s="595"/>
      <c r="E7" s="596" t="str">
        <f>JL!F19</f>
        <v>Pečené kuřecí stehno alá Kachna, dušené červené zelí, bramborové knedlíky</v>
      </c>
      <c r="F7" s="597"/>
      <c r="G7" s="596" t="str">
        <f>JL!F23</f>
        <v>Hrachová kaše s cibulkou, uzená vepřová plec, kyselá okurka</v>
      </c>
      <c r="H7" s="597"/>
      <c r="I7" s="596" t="e">
        <f>JL!#REF!</f>
        <v>#REF!</v>
      </c>
      <c r="J7" s="597"/>
      <c r="K7" s="82" t="str">
        <f>JL!F27</f>
        <v>Květákovo-brokolicové placičky se sýrem, vařené brambory, jogurtový dip</v>
      </c>
      <c r="L7" s="601">
        <f>JL!F32</f>
        <v>0</v>
      </c>
      <c r="M7" s="602"/>
    </row>
    <row r="8" spans="1:13" s="77" customFormat="1" ht="26.1" customHeight="1" thickBot="1">
      <c r="A8" s="592"/>
      <c r="B8" s="593"/>
      <c r="C8" s="73">
        <v>6.38</v>
      </c>
      <c r="D8" s="73">
        <v>6.21</v>
      </c>
      <c r="E8" s="74">
        <v>37.67</v>
      </c>
      <c r="F8" s="75">
        <v>40.67</v>
      </c>
      <c r="G8" s="74">
        <v>33.21</v>
      </c>
      <c r="H8" s="75">
        <v>35.75</v>
      </c>
      <c r="I8" s="74"/>
      <c r="J8" s="75"/>
      <c r="K8" s="73">
        <v>29.48</v>
      </c>
      <c r="L8" s="74"/>
      <c r="M8" s="76">
        <v>48.44</v>
      </c>
    </row>
    <row r="9" spans="1:13" s="70" customFormat="1" ht="15" customHeight="1" thickBot="1">
      <c r="A9" s="592">
        <f t="shared" ref="A9" si="0">A6+1</f>
        <v>45847</v>
      </c>
      <c r="B9" s="593" t="s">
        <v>49</v>
      </c>
      <c r="C9" s="594" t="str">
        <f>JL!I12</f>
        <v>Hovězí se strouháním</v>
      </c>
      <c r="D9" s="594" t="str">
        <f>JL!I15</f>
        <v>Frankfurtská s párkem a bramborami</v>
      </c>
      <c r="E9" s="78" t="s">
        <v>50</v>
      </c>
      <c r="F9" s="79" t="s">
        <v>52</v>
      </c>
      <c r="G9" s="78" t="s">
        <v>50</v>
      </c>
      <c r="H9" s="79" t="s">
        <v>52</v>
      </c>
      <c r="I9" s="78" t="s">
        <v>50</v>
      </c>
      <c r="J9" s="79" t="s">
        <v>52</v>
      </c>
      <c r="K9" s="80" t="s">
        <v>51</v>
      </c>
      <c r="L9" s="78"/>
      <c r="M9" s="81" t="s">
        <v>63</v>
      </c>
    </row>
    <row r="10" spans="1:13" s="72" customFormat="1" ht="35.1" customHeight="1" thickBot="1">
      <c r="A10" s="592"/>
      <c r="B10" s="593"/>
      <c r="C10" s="595"/>
      <c r="D10" s="595"/>
      <c r="E10" s="596" t="str">
        <f>JL!I19</f>
        <v>Hovězí pečeně po znojemsku s okurkami a slaninou, dušená rýže (hovězí zadní, cibule, tuk, sůl, kmín, pepř, slanina, okurky, mouka)</v>
      </c>
      <c r="F10" s="597"/>
      <c r="G10" s="596" t="str">
        <f>JL!I23</f>
        <v>Pečený plněný paprikový lusk v rajské omáčce, houskové knedlíky</v>
      </c>
      <c r="H10" s="597"/>
      <c r="I10" s="601" t="e">
        <f>JL!#REF!</f>
        <v>#REF!</v>
      </c>
      <c r="J10" s="603"/>
      <c r="K10" s="82" t="str">
        <f>JL!I27</f>
        <v>Smažené Bavorské vdolečky, mléko  (mouka, droždí, mléko, cukr, tvaroh, smetana, povidla)</v>
      </c>
      <c r="L10" s="596" t="e">
        <f>JL!#REF!</f>
        <v>#REF!</v>
      </c>
      <c r="M10" s="604"/>
    </row>
    <row r="11" spans="1:13" s="77" customFormat="1" ht="26.1" customHeight="1" thickBot="1">
      <c r="A11" s="592"/>
      <c r="B11" s="593"/>
      <c r="C11" s="73">
        <v>6.91</v>
      </c>
      <c r="D11" s="73">
        <v>7.29</v>
      </c>
      <c r="E11" s="74">
        <v>32.56</v>
      </c>
      <c r="F11" s="75">
        <v>35.43</v>
      </c>
      <c r="G11" s="74">
        <v>29.46</v>
      </c>
      <c r="H11" s="75">
        <v>32.26</v>
      </c>
      <c r="I11" s="74"/>
      <c r="J11" s="75"/>
      <c r="K11" s="73">
        <v>26.95</v>
      </c>
      <c r="L11" s="74"/>
      <c r="M11" s="76">
        <v>48.32</v>
      </c>
    </row>
    <row r="12" spans="1:13" s="70" customFormat="1" ht="15" customHeight="1" thickBot="1">
      <c r="A12" s="592">
        <f t="shared" ref="A12" si="1">A9+1</f>
        <v>45848</v>
      </c>
      <c r="B12" s="593" t="s">
        <v>7</v>
      </c>
      <c r="C12" s="594" t="str">
        <f>JL!L12</f>
        <v>Hovězí vývar s mrkví, pórkem a vlasovými nudlemi</v>
      </c>
      <c r="D12" s="594" t="str">
        <f>JL!L15</f>
        <v>Drůbeží krém se zeleninou</v>
      </c>
      <c r="E12" s="78" t="s">
        <v>50</v>
      </c>
      <c r="F12" s="79" t="s">
        <v>52</v>
      </c>
      <c r="G12" s="78" t="s">
        <v>86</v>
      </c>
      <c r="H12" s="79"/>
      <c r="I12" s="78" t="s">
        <v>50</v>
      </c>
      <c r="J12" s="79" t="s">
        <v>52</v>
      </c>
      <c r="K12" s="80" t="s">
        <v>51</v>
      </c>
      <c r="L12" s="78"/>
      <c r="M12" s="81" t="s">
        <v>63</v>
      </c>
    </row>
    <row r="13" spans="1:13" s="72" customFormat="1" ht="35.1" customHeight="1" thickBot="1">
      <c r="A13" s="592"/>
      <c r="B13" s="593"/>
      <c r="C13" s="595"/>
      <c r="D13" s="595"/>
      <c r="E13" s="596" t="str">
        <f>JL!L19</f>
        <v>Hamburská vepřová kýta, houskové knedlíky (vepřové maso, cibule, salám, slanina, okurka, zelenina, smetana, cukr, sůl, mléko, mouka)</v>
      </c>
      <c r="F13" s="597"/>
      <c r="G13" s="596" t="str">
        <f>JL!L23</f>
        <v>Čevabčiči s cibulí a oblohou, vařené brambory (mleté maso, vejce, mouka, strouhanka, česnek, paprika, cibule, sůl)</v>
      </c>
      <c r="H13" s="597"/>
      <c r="I13" s="596" t="e">
        <f>JL!#REF!</f>
        <v>#REF!</v>
      </c>
      <c r="J13" s="597"/>
      <c r="K13" s="82" t="str">
        <f>JL!L27</f>
        <v>Lasagne se špenátem a rajčaty (špenát, vejce, sýr, smetana, bylinky, sůl, česnek, pepř, rajčata loupaná i čerstvá, mouka)</v>
      </c>
      <c r="L13" s="601">
        <f>JL!L32</f>
        <v>0</v>
      </c>
      <c r="M13" s="602"/>
    </row>
    <row r="14" spans="1:13" s="77" customFormat="1" ht="26.1" customHeight="1" thickBot="1">
      <c r="A14" s="592"/>
      <c r="B14" s="593"/>
      <c r="C14" s="73">
        <v>5.08</v>
      </c>
      <c r="D14" s="73">
        <v>7.12</v>
      </c>
      <c r="E14" s="74">
        <v>29.48</v>
      </c>
      <c r="F14" s="75"/>
      <c r="G14" s="74">
        <v>31.09</v>
      </c>
      <c r="H14" s="75"/>
      <c r="I14" s="74"/>
      <c r="J14" s="75"/>
      <c r="K14" s="73">
        <v>26.47</v>
      </c>
      <c r="L14" s="74"/>
      <c r="M14" s="76">
        <v>68.599999999999994</v>
      </c>
    </row>
    <row r="15" spans="1:13" s="70" customFormat="1" ht="15" customHeight="1" thickBot="1">
      <c r="A15" s="592">
        <f t="shared" ref="A15" si="2">A12+1</f>
        <v>45849</v>
      </c>
      <c r="B15" s="593" t="s">
        <v>8</v>
      </c>
      <c r="C15" s="594" t="str">
        <f>JL!O12</f>
        <v>Zeleninový vývar s kuskusem</v>
      </c>
      <c r="D15" s="594" t="str">
        <f>JL!O15</f>
        <v>Ragú polévka s bramborem</v>
      </c>
      <c r="E15" s="78" t="s">
        <v>50</v>
      </c>
      <c r="F15" s="79" t="s">
        <v>52</v>
      </c>
      <c r="G15" s="78" t="s">
        <v>50</v>
      </c>
      <c r="H15" s="79" t="s">
        <v>52</v>
      </c>
      <c r="I15" s="78" t="s">
        <v>50</v>
      </c>
      <c r="J15" s="79" t="s">
        <v>52</v>
      </c>
      <c r="K15" s="80" t="s">
        <v>51</v>
      </c>
      <c r="L15" s="78"/>
      <c r="M15" s="81" t="s">
        <v>63</v>
      </c>
    </row>
    <row r="16" spans="1:13" s="72" customFormat="1" ht="35.1" customHeight="1" thickBot="1">
      <c r="A16" s="592"/>
      <c r="B16" s="593"/>
      <c r="C16" s="595"/>
      <c r="D16" s="595"/>
      <c r="E16" s="596" t="str">
        <f>JL!O19</f>
        <v>Pečený kuřecí stehenní steak, opékané brambory, French dressing</v>
      </c>
      <c r="F16" s="597"/>
      <c r="G16" s="596" t="str">
        <f>JL!O23</f>
        <v>Hovězí kostky dušené na kmíně, vařené těstoviny (hovězí, cibule, sůl, pepř, kmín, mouka, voda, tuk)</v>
      </c>
      <c r="H16" s="597"/>
      <c r="I16" s="601" t="e">
        <f>JL!#REF!</f>
        <v>#REF!</v>
      </c>
      <c r="J16" s="603"/>
      <c r="K16" s="82" t="str">
        <f>JL!O27</f>
        <v>Smažený sýr Gouda, vařené brambory s máslem, tatarská omáčka</v>
      </c>
      <c r="L16" s="596">
        <f>JL!O32</f>
        <v>0</v>
      </c>
      <c r="M16" s="604"/>
    </row>
    <row r="17" spans="1:13" s="77" customFormat="1" ht="26.1" customHeight="1" thickBot="1">
      <c r="A17" s="606"/>
      <c r="B17" s="607"/>
      <c r="C17" s="73">
        <v>6.67</v>
      </c>
      <c r="D17" s="73">
        <v>9.6300000000000008</v>
      </c>
      <c r="E17" s="74">
        <v>28.01</v>
      </c>
      <c r="F17" s="75">
        <v>31.08</v>
      </c>
      <c r="G17" s="74">
        <v>37.46</v>
      </c>
      <c r="H17" s="75"/>
      <c r="I17" s="74"/>
      <c r="J17" s="75"/>
      <c r="K17" s="73">
        <v>21.78</v>
      </c>
      <c r="L17" s="74"/>
      <c r="M17" s="76">
        <v>46.41</v>
      </c>
    </row>
    <row r="18" spans="1:13" ht="20.25" customHeight="1" thickTop="1">
      <c r="A18" s="83"/>
    </row>
    <row r="19" spans="1:13" ht="31.5" customHeight="1">
      <c r="A19" s="605" t="s">
        <v>64</v>
      </c>
      <c r="B19" s="605"/>
      <c r="C19" s="605"/>
      <c r="D19" s="605"/>
      <c r="E19" s="605"/>
      <c r="F19" s="605"/>
      <c r="G19" s="605"/>
      <c r="H19" s="605"/>
      <c r="I19" s="605"/>
      <c r="J19" s="605"/>
      <c r="K19" s="605"/>
      <c r="L19" s="605"/>
      <c r="M19" s="605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rgb="FFFFC000"/>
  </sheetPr>
  <dimension ref="A1:J206"/>
  <sheetViews>
    <sheetView showGridLines="0" topLeftCell="A14" zoomScale="94" zoomScaleNormal="94" workbookViewId="0">
      <selection activeCell="E39" sqref="E39"/>
    </sheetView>
  </sheetViews>
  <sheetFormatPr defaultRowHeight="15.75"/>
  <cols>
    <col min="1" max="1" width="10.140625" style="243" bestFit="1" customWidth="1"/>
    <col min="2" max="2" width="12.7109375" style="244" customWidth="1"/>
    <col min="3" max="3" width="5.7109375" style="245" bestFit="1" customWidth="1"/>
    <col min="4" max="4" width="63.42578125" style="246" customWidth="1"/>
    <col min="5" max="5" width="34.42578125" style="287" customWidth="1"/>
    <col min="6" max="8" width="9.140625" style="243"/>
    <col min="9" max="9" width="22" style="243" customWidth="1"/>
    <col min="10" max="16384" width="9.140625" style="243"/>
  </cols>
  <sheetData>
    <row r="1" spans="1:10" ht="15" customHeight="1"/>
    <row r="2" spans="1:10" ht="15" customHeight="1">
      <c r="I2" s="247" t="s">
        <v>106</v>
      </c>
      <c r="J2" s="247"/>
    </row>
    <row r="3" spans="1:10" ht="15" customHeight="1">
      <c r="I3" s="248" t="s">
        <v>107</v>
      </c>
      <c r="J3" s="249" t="s">
        <v>108</v>
      </c>
    </row>
    <row r="4" spans="1:10" ht="18.95" customHeight="1">
      <c r="E4" s="250" t="s">
        <v>109</v>
      </c>
      <c r="I4" s="248" t="s">
        <v>110</v>
      </c>
      <c r="J4" s="249" t="s">
        <v>111</v>
      </c>
    </row>
    <row r="5" spans="1:10" ht="18.95" customHeight="1">
      <c r="A5" s="608">
        <f>B5</f>
        <v>45845</v>
      </c>
      <c r="B5" s="251">
        <f>JL!B10</f>
        <v>45845</v>
      </c>
      <c r="C5" s="252" t="s">
        <v>112</v>
      </c>
      <c r="D5" s="253" t="str">
        <f>JL!C15</f>
        <v>Krém z pečené mrkve</v>
      </c>
      <c r="E5" s="288" t="str">
        <f>JL!D16</f>
        <v>1a,7,9</v>
      </c>
    </row>
    <row r="6" spans="1:10" ht="18.95" customHeight="1">
      <c r="A6" s="608"/>
      <c r="C6" s="252" t="s">
        <v>113</v>
      </c>
      <c r="D6" s="253" t="str">
        <f>JL!C19</f>
        <v>Vepřový kotlet se šunkou, slaninou a smetanou, šťouchané brambory se smaženou cibulí</v>
      </c>
      <c r="E6" s="288" t="str">
        <f>JL!D21</f>
        <v>1a,7,10</v>
      </c>
    </row>
    <row r="7" spans="1:10" ht="18.95" customHeight="1">
      <c r="A7" s="608"/>
      <c r="C7" s="252" t="s">
        <v>114</v>
      </c>
      <c r="D7" s="253" t="str">
        <f>JL!C23</f>
        <v>Kuřecí nudličky "Chow mein" s čínskými nudlemi</v>
      </c>
      <c r="E7" s="289" t="str">
        <f>JL!D25</f>
        <v>1a,3,9,10,12,2</v>
      </c>
    </row>
    <row r="8" spans="1:10" ht="18.95" customHeight="1">
      <c r="A8" s="608"/>
      <c r="C8" s="252" t="s">
        <v>115</v>
      </c>
      <c r="D8" s="253" t="str">
        <f>JL!C27</f>
        <v>Rizoto ze sójového masa, strouhaný sýr, okurka (sójové maso, cibule, olej, sůl, pepř, sójová omáčka, zelenina, petrželka, sýr)</v>
      </c>
      <c r="E8" s="288" t="str">
        <f>JL!D29</f>
        <v>9,10,6</v>
      </c>
    </row>
    <row r="9" spans="1:10" ht="18.95" customHeight="1">
      <c r="A9" s="608"/>
      <c r="C9" s="252" t="s">
        <v>116</v>
      </c>
      <c r="D9" s="253" t="str">
        <f>JL!C52</f>
        <v>340g  Zeleninový talíř alá Caprese s cherry rajčátky a mozzarellou</v>
      </c>
      <c r="E9" s="288" t="str">
        <f>JL!D54</f>
        <v xml:space="preserve"> 7, 12</v>
      </c>
    </row>
    <row r="10" spans="1:10" ht="18.95" customHeight="1">
      <c r="A10" s="415"/>
      <c r="C10" s="252" t="s">
        <v>206</v>
      </c>
      <c r="D10" s="253">
        <f>JL!C32</f>
        <v>0</v>
      </c>
      <c r="E10" s="288">
        <f>JL!D34</f>
        <v>0</v>
      </c>
    </row>
    <row r="11" spans="1:10" ht="18.95" customHeight="1">
      <c r="E11" s="290"/>
    </row>
    <row r="12" spans="1:10" ht="18.95" customHeight="1">
      <c r="A12" s="608">
        <f>A5+1</f>
        <v>45846</v>
      </c>
      <c r="B12" s="254">
        <f>B5+1</f>
        <v>45846</v>
      </c>
      <c r="C12" s="252" t="s">
        <v>112</v>
      </c>
      <c r="D12" s="253" t="str">
        <f>JL!F12</f>
        <v>Kuřecí vývar s těstovinovou rýží</v>
      </c>
      <c r="E12" s="288" t="str">
        <f>JL!G13</f>
        <v>1a,3,9</v>
      </c>
    </row>
    <row r="13" spans="1:10" ht="18.95" customHeight="1">
      <c r="A13" s="608"/>
      <c r="C13" s="252" t="s">
        <v>113</v>
      </c>
      <c r="D13" s="253" t="str">
        <f>JL!F19</f>
        <v>Pečené kuřecí stehno alá Kachna, dušené červené zelí, bramborové knedlíky</v>
      </c>
      <c r="E13" s="288" t="str">
        <f>JL!G21</f>
        <v>1a,3,7,12</v>
      </c>
    </row>
    <row r="14" spans="1:10" ht="18.95" customHeight="1">
      <c r="A14" s="608"/>
      <c r="C14" s="252" t="s">
        <v>114</v>
      </c>
      <c r="D14" s="253" t="str">
        <f>JL!F23</f>
        <v>Hrachová kaše s cibulkou, uzená vepřová plec, kyselá okurka</v>
      </c>
      <c r="E14" s="289" t="str">
        <f>JL!G25</f>
        <v>1a,10</v>
      </c>
    </row>
    <row r="15" spans="1:10" ht="18.95" customHeight="1">
      <c r="A15" s="608"/>
      <c r="C15" s="252" t="s">
        <v>115</v>
      </c>
      <c r="D15" s="253" t="str">
        <f>JL!F27</f>
        <v>Květákovo-brokolicové placičky se sýrem, vařené brambory, jogurtový dip</v>
      </c>
      <c r="E15" s="288" t="str">
        <f>JL!G29</f>
        <v>1a,7,3</v>
      </c>
    </row>
    <row r="16" spans="1:10" ht="18.95" customHeight="1">
      <c r="A16" s="608"/>
      <c r="C16" s="252" t="s">
        <v>116</v>
      </c>
      <c r="D16" s="253" t="str">
        <f>JL!F52</f>
        <v>340g  Zeleninový talíř s tuňákem a vařeným vejcem</v>
      </c>
      <c r="E16" s="291" t="str">
        <f>JL!G54</f>
        <v xml:space="preserve"> 3, 4, 7</v>
      </c>
    </row>
    <row r="17" spans="1:5" ht="18.95" customHeight="1">
      <c r="A17" s="415"/>
      <c r="C17" s="252" t="s">
        <v>206</v>
      </c>
      <c r="D17" s="253">
        <f>JL!F32</f>
        <v>0</v>
      </c>
      <c r="E17" s="288">
        <f>JL!G34</f>
        <v>0</v>
      </c>
    </row>
    <row r="18" spans="1:5" ht="18.95" customHeight="1">
      <c r="E18" s="290"/>
    </row>
    <row r="19" spans="1:5" ht="18.95" customHeight="1">
      <c r="A19" s="608">
        <f>B19</f>
        <v>45847</v>
      </c>
      <c r="B19" s="254">
        <f>B12+1</f>
        <v>45847</v>
      </c>
      <c r="C19" s="252" t="s">
        <v>112</v>
      </c>
      <c r="D19" s="253" t="str">
        <f>JL!I15</f>
        <v>Frankfurtská s párkem a bramborami</v>
      </c>
      <c r="E19" s="288" t="str">
        <f>JL!J16</f>
        <v>1a,6,7,9</v>
      </c>
    </row>
    <row r="20" spans="1:5" ht="18.95" customHeight="1">
      <c r="A20" s="608"/>
      <c r="C20" s="252" t="s">
        <v>113</v>
      </c>
      <c r="D20" s="253" t="str">
        <f>JL!I19</f>
        <v>Hovězí pečeně po znojemsku s okurkami a slaninou, dušená rýže (hovězí zadní, cibule, tuk, sůl, kmín, pepř, slanina, okurky, mouka)</v>
      </c>
      <c r="E20" s="288" t="str">
        <f>JL!J21</f>
        <v>1a,7,10</v>
      </c>
    </row>
    <row r="21" spans="1:5" ht="18.95" customHeight="1">
      <c r="A21" s="608"/>
      <c r="C21" s="252" t="s">
        <v>114</v>
      </c>
      <c r="D21" s="253" t="str">
        <f>JL!I23</f>
        <v>Pečený plněný paprikový lusk v rajské omáčce, houskové knedlíky</v>
      </c>
      <c r="E21" s="289" t="str">
        <f>JL!J25</f>
        <v>1a,3,9,7</v>
      </c>
    </row>
    <row r="22" spans="1:5" ht="18.95" customHeight="1">
      <c r="A22" s="608"/>
      <c r="C22" s="252" t="s">
        <v>115</v>
      </c>
      <c r="D22" s="253" t="str">
        <f>JL!I27</f>
        <v>Smažené Bavorské vdolečky, mléko  (mouka, droždí, mléko, cukr, tvaroh, smetana, povidla)</v>
      </c>
      <c r="E22" s="288" t="str">
        <f>JL!J29</f>
        <v>1a,3,7,12</v>
      </c>
    </row>
    <row r="23" spans="1:5" ht="18.95" customHeight="1">
      <c r="A23" s="608"/>
      <c r="C23" s="252" t="s">
        <v>116</v>
      </c>
      <c r="D23" s="253" t="str">
        <f>JL!I52</f>
        <v>345g  Zeleninový talíř s variací sýrů</v>
      </c>
      <c r="E23" s="288">
        <f>JL!J54</f>
        <v>7.9</v>
      </c>
    </row>
    <row r="24" spans="1:5" ht="18.95" customHeight="1">
      <c r="A24" s="415"/>
      <c r="C24" s="252" t="s">
        <v>206</v>
      </c>
      <c r="D24" s="253">
        <f>JL!I32</f>
        <v>0</v>
      </c>
      <c r="E24" s="288">
        <f>JL!J34</f>
        <v>0</v>
      </c>
    </row>
    <row r="25" spans="1:5" ht="18.95" customHeight="1">
      <c r="E25" s="290"/>
    </row>
    <row r="26" spans="1:5" ht="18.95" customHeight="1">
      <c r="A26" s="608">
        <f>B26</f>
        <v>45848</v>
      </c>
      <c r="B26" s="254">
        <f>B19+1</f>
        <v>45848</v>
      </c>
      <c r="C26" s="252" t="s">
        <v>112</v>
      </c>
      <c r="D26" s="253" t="str">
        <f>JL!L12</f>
        <v>Hovězí vývar s mrkví, pórkem a vlasovými nudlemi</v>
      </c>
      <c r="E26" s="288" t="str">
        <f>JL!M13</f>
        <v>1a,3,9</v>
      </c>
    </row>
    <row r="27" spans="1:5" ht="18.95" customHeight="1">
      <c r="A27" s="608"/>
      <c r="C27" s="252" t="s">
        <v>113</v>
      </c>
      <c r="D27" s="253" t="str">
        <f>JL!L19</f>
        <v>Hamburská vepřová kýta, houskové knedlíky (vepřové maso, cibule, salám, slanina, okurka, zelenina, smetana, cukr, sůl, mléko, mouka)</v>
      </c>
      <c r="E27" s="288" t="str">
        <f>JL!M21</f>
        <v>1A,3,6,7,9,10</v>
      </c>
    </row>
    <row r="28" spans="1:5" ht="18.95" customHeight="1">
      <c r="A28" s="608"/>
      <c r="C28" s="252" t="s">
        <v>114</v>
      </c>
      <c r="D28" s="253" t="str">
        <f>JL!L23</f>
        <v>Čevabčiči s cibulí a oblohou, vařené brambory (mleté maso, vejce, mouka, strouhanka, česnek, paprika, cibule, sůl)</v>
      </c>
      <c r="E28" s="289" t="str">
        <f>JL!M25</f>
        <v>1a,3,6,10</v>
      </c>
    </row>
    <row r="29" spans="1:5" ht="18.95" customHeight="1">
      <c r="A29" s="608"/>
      <c r="C29" s="252" t="s">
        <v>115</v>
      </c>
      <c r="D29" s="253" t="str">
        <f>JL!L27</f>
        <v>Lasagne se špenátem a rajčaty (špenát, vejce, sýr, smetana, bylinky, sůl, česnek, pepř, rajčata loupaná i čerstvá, mouka)</v>
      </c>
      <c r="E29" s="288" t="str">
        <f>JL!M29</f>
        <v>1a,3,7,12</v>
      </c>
    </row>
    <row r="30" spans="1:5" ht="18.95" customHeight="1">
      <c r="A30" s="608"/>
      <c r="C30" s="252" t="s">
        <v>116</v>
      </c>
      <c r="D30" s="253" t="str">
        <f>JL!L52</f>
        <v>330g  Zeleninový talíř Caesar s pečeným kuřecím masem</v>
      </c>
      <c r="E30" s="288" t="str">
        <f>JL!M54</f>
        <v>1a, 3, 7, 10, 12</v>
      </c>
    </row>
    <row r="31" spans="1:5" ht="18.95" customHeight="1">
      <c r="A31" s="415"/>
      <c r="C31" s="252" t="s">
        <v>206</v>
      </c>
      <c r="D31" s="253">
        <f>JL!L32</f>
        <v>0</v>
      </c>
      <c r="E31" s="288">
        <f>JL!M34</f>
        <v>0</v>
      </c>
    </row>
    <row r="32" spans="1:5" ht="18.95" customHeight="1">
      <c r="E32" s="290"/>
    </row>
    <row r="33" spans="1:5" ht="18.95" customHeight="1">
      <c r="A33" s="608">
        <f>B33</f>
        <v>45849</v>
      </c>
      <c r="B33" s="254">
        <f>B26+1</f>
        <v>45849</v>
      </c>
      <c r="C33" s="252" t="s">
        <v>112</v>
      </c>
      <c r="D33" s="253" t="str">
        <f>JL!O15</f>
        <v>Ragú polévka s bramborem</v>
      </c>
      <c r="E33" s="288" t="str">
        <f>JL!P16</f>
        <v>1a,7,9,10,12</v>
      </c>
    </row>
    <row r="34" spans="1:5" ht="18.95" customHeight="1">
      <c r="A34" s="608"/>
      <c r="C34" s="252" t="s">
        <v>113</v>
      </c>
      <c r="D34" s="253" t="str">
        <f>JL!O19</f>
        <v>Pečený kuřecí stehenní steak, opékané brambory, French dressing</v>
      </c>
      <c r="E34" s="288" t="str">
        <f>JL!P21</f>
        <v>1a,3,7,10</v>
      </c>
    </row>
    <row r="35" spans="1:5" ht="18.95" customHeight="1">
      <c r="A35" s="608"/>
      <c r="C35" s="252" t="s">
        <v>114</v>
      </c>
      <c r="D35" s="253" t="str">
        <f>JL!O23</f>
        <v>Hovězí kostky dušené na kmíně, vařené těstoviny (hovězí, cibule, sůl, pepř, kmín, mouka, voda, tuk)</v>
      </c>
      <c r="E35" s="289" t="str">
        <f>JL!P25</f>
        <v>1a,7,3</v>
      </c>
    </row>
    <row r="36" spans="1:5" ht="18.95" customHeight="1">
      <c r="A36" s="608"/>
      <c r="C36" s="252" t="s">
        <v>115</v>
      </c>
      <c r="D36" s="253" t="str">
        <f>JL!O27</f>
        <v>Smažený sýr Gouda, vařené brambory s máslem, tatarská omáčka</v>
      </c>
      <c r="E36" s="288" t="str">
        <f>JL!P29</f>
        <v>1a,3,6,7,10</v>
      </c>
    </row>
    <row r="37" spans="1:5" ht="18.95" customHeight="1">
      <c r="A37" s="608"/>
      <c r="C37" s="252" t="s">
        <v>116</v>
      </c>
      <c r="D37" s="253" t="str">
        <f>JL!O52</f>
        <v>335g  Zeleninový talíř s anglickou slaninou a balkánským sýrem</v>
      </c>
      <c r="E37" s="288" t="str">
        <f>JL!P54</f>
        <v>7,3,9</v>
      </c>
    </row>
    <row r="38" spans="1:5" ht="18.95" customHeight="1">
      <c r="A38" s="415"/>
      <c r="C38" s="252" t="s">
        <v>206</v>
      </c>
      <c r="D38" s="253">
        <f>JL!O32</f>
        <v>0</v>
      </c>
      <c r="E38" s="288">
        <f>JL!P34</f>
        <v>0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55"/>
    </row>
    <row r="44" spans="1:5" ht="18.95" customHeight="1"/>
    <row r="45" spans="1:5" ht="18.95" customHeight="1"/>
    <row r="46" spans="1:5" ht="18.95" customHeight="1"/>
    <row r="47" spans="1:5" ht="18.95" customHeight="1">
      <c r="B47" s="256"/>
    </row>
    <row r="48" spans="1:5" ht="18.95" customHeight="1">
      <c r="C48" s="257"/>
    </row>
    <row r="49" spans="2:3" ht="18.95" customHeight="1">
      <c r="C49" s="257"/>
    </row>
    <row r="50" spans="2:3" ht="18.95" customHeight="1">
      <c r="C50" s="257"/>
    </row>
    <row r="51" spans="2:3" ht="18.95" customHeight="1">
      <c r="C51" s="257"/>
    </row>
    <row r="52" spans="2:3" ht="18.95" customHeight="1">
      <c r="C52" s="257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56"/>
    </row>
    <row r="58" spans="2:3" ht="18.95" customHeight="1">
      <c r="C58" s="257"/>
    </row>
    <row r="59" spans="2:3" ht="18.95" customHeight="1">
      <c r="C59" s="257"/>
    </row>
    <row r="60" spans="2:3" ht="18.95" customHeight="1">
      <c r="C60" s="257"/>
    </row>
    <row r="61" spans="2:3" ht="18.95" customHeight="1">
      <c r="C61" s="257"/>
    </row>
    <row r="62" spans="2:3" ht="18.95" customHeight="1">
      <c r="C62" s="257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56"/>
    </row>
    <row r="68" spans="2:3" ht="18.95" customHeight="1">
      <c r="C68" s="257"/>
    </row>
    <row r="69" spans="2:3" ht="18.95" customHeight="1">
      <c r="C69" s="257"/>
    </row>
    <row r="70" spans="2:3" ht="18.95" customHeight="1">
      <c r="C70" s="257"/>
    </row>
    <row r="71" spans="2:3" ht="18.95" customHeight="1">
      <c r="C71" s="257"/>
    </row>
    <row r="72" spans="2:3" ht="18.95" customHeight="1">
      <c r="C72" s="257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56"/>
    </row>
    <row r="78" spans="2:3" ht="18.95" customHeight="1">
      <c r="C78" s="257"/>
    </row>
    <row r="79" spans="2:3" ht="18.95" customHeight="1">
      <c r="C79" s="257"/>
    </row>
    <row r="80" spans="2:3" ht="18.95" customHeight="1">
      <c r="C80" s="257"/>
    </row>
    <row r="81" spans="2:4" ht="18.95" customHeight="1">
      <c r="C81" s="257"/>
    </row>
    <row r="82" spans="2:4" ht="18.95" customHeight="1">
      <c r="C82" s="257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56"/>
    </row>
    <row r="88" spans="2:4" ht="18.95" customHeight="1">
      <c r="C88" s="257"/>
    </row>
    <row r="89" spans="2:4" ht="15" customHeight="1">
      <c r="C89" s="257"/>
    </row>
    <row r="90" spans="2:4" ht="15" customHeight="1">
      <c r="C90" s="257"/>
    </row>
    <row r="91" spans="2:4" ht="15" customHeight="1">
      <c r="C91" s="257"/>
    </row>
    <row r="92" spans="2:4" ht="15" customHeight="1">
      <c r="C92" s="257"/>
    </row>
    <row r="93" spans="2:4" ht="15" customHeight="1"/>
    <row r="94" spans="2:4" ht="15" customHeight="1"/>
    <row r="95" spans="2:4" ht="15" customHeight="1"/>
    <row r="96" spans="2:4" ht="15" customHeight="1">
      <c r="D96" s="255"/>
    </row>
    <row r="97" spans="2:4" ht="15" customHeight="1">
      <c r="D97" s="255"/>
    </row>
    <row r="98" spans="2:4" ht="15" customHeight="1"/>
    <row r="99" spans="2:4" ht="15" customHeight="1"/>
    <row r="100" spans="2:4" ht="15" customHeight="1"/>
    <row r="101" spans="2:4" ht="15" customHeight="1">
      <c r="B101" s="256"/>
    </row>
    <row r="102" spans="2:4" ht="15" customHeight="1">
      <c r="C102" s="257"/>
    </row>
    <row r="103" spans="2:4" ht="15" customHeight="1">
      <c r="C103" s="257"/>
    </row>
    <row r="104" spans="2:4" ht="15" customHeight="1">
      <c r="C104" s="257"/>
    </row>
    <row r="105" spans="2:4" ht="15" customHeight="1">
      <c r="C105" s="257"/>
    </row>
    <row r="106" spans="2:4" ht="15" customHeight="1">
      <c r="C106" s="257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56"/>
    </row>
    <row r="112" spans="2:4" ht="15" customHeight="1">
      <c r="C112" s="257"/>
    </row>
    <row r="113" spans="2:3" ht="15" customHeight="1">
      <c r="C113" s="257"/>
    </row>
    <row r="114" spans="2:3" ht="15" customHeight="1">
      <c r="C114" s="257"/>
    </row>
    <row r="115" spans="2:3" ht="15" customHeight="1">
      <c r="C115" s="257"/>
    </row>
    <row r="116" spans="2:3" ht="15" customHeight="1">
      <c r="C116" s="257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56"/>
    </row>
    <row r="122" spans="2:3" ht="15" customHeight="1">
      <c r="C122" s="257"/>
    </row>
    <row r="123" spans="2:3" ht="15" customHeight="1">
      <c r="C123" s="257"/>
    </row>
    <row r="124" spans="2:3" ht="15" customHeight="1">
      <c r="C124" s="257"/>
    </row>
    <row r="125" spans="2:3" ht="15" customHeight="1">
      <c r="C125" s="257"/>
    </row>
    <row r="126" spans="2:3" ht="15" customHeight="1">
      <c r="C126" s="257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56"/>
    </row>
    <row r="132" spans="2:3" ht="15" customHeight="1">
      <c r="C132" s="257"/>
    </row>
    <row r="133" spans="2:3" ht="15" customHeight="1">
      <c r="C133" s="257"/>
    </row>
    <row r="134" spans="2:3" ht="15" customHeight="1">
      <c r="C134" s="257"/>
    </row>
    <row r="135" spans="2:3" ht="15" customHeight="1">
      <c r="C135" s="257"/>
    </row>
    <row r="136" spans="2:3" ht="15" customHeight="1">
      <c r="C136" s="257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56"/>
    </row>
    <row r="142" spans="2:3" ht="15" customHeight="1">
      <c r="C142" s="257"/>
    </row>
    <row r="143" spans="2:3" ht="15" customHeight="1">
      <c r="C143" s="257"/>
    </row>
    <row r="144" spans="2:3" ht="15" customHeight="1">
      <c r="C144" s="257"/>
    </row>
    <row r="145" spans="2:4" ht="15" customHeight="1">
      <c r="C145" s="257"/>
    </row>
    <row r="146" spans="2:4" ht="15" customHeight="1">
      <c r="C146" s="257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55"/>
    </row>
    <row r="153" spans="2:4" ht="15" customHeight="1"/>
    <row r="154" spans="2:4" ht="15" customHeight="1"/>
    <row r="155" spans="2:4" ht="15" customHeight="1">
      <c r="B155" s="256"/>
    </row>
    <row r="156" spans="2:4" ht="15" customHeight="1">
      <c r="C156" s="257"/>
    </row>
    <row r="157" spans="2:4" ht="15" customHeight="1">
      <c r="C157" s="257"/>
    </row>
    <row r="158" spans="2:4" ht="15" customHeight="1">
      <c r="C158" s="257"/>
    </row>
    <row r="159" spans="2:4" ht="15" customHeight="1">
      <c r="C159" s="257"/>
    </row>
    <row r="160" spans="2:4" ht="15" customHeight="1">
      <c r="C160" s="257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56"/>
    </row>
    <row r="166" spans="2:3" ht="15" customHeight="1">
      <c r="C166" s="257"/>
    </row>
    <row r="167" spans="2:3" ht="15" customHeight="1">
      <c r="C167" s="257"/>
    </row>
    <row r="168" spans="2:3" ht="15" customHeight="1">
      <c r="C168" s="257"/>
    </row>
    <row r="169" spans="2:3" ht="15" customHeight="1">
      <c r="C169" s="257"/>
    </row>
    <row r="170" spans="2:3" ht="15" customHeight="1">
      <c r="C170" s="257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56"/>
    </row>
    <row r="176" spans="2:3" ht="15" customHeight="1">
      <c r="C176" s="257"/>
    </row>
    <row r="177" spans="2:4" ht="15" customHeight="1">
      <c r="C177" s="257"/>
    </row>
    <row r="178" spans="2:4" ht="15" customHeight="1">
      <c r="C178" s="257"/>
    </row>
    <row r="179" spans="2:4" ht="15" customHeight="1">
      <c r="C179" s="257"/>
    </row>
    <row r="180" spans="2:4" ht="15" customHeight="1">
      <c r="C180" s="257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56"/>
    </row>
    <row r="186" spans="2:4" ht="15" customHeight="1">
      <c r="C186" s="257"/>
      <c r="D186" s="258"/>
    </row>
    <row r="187" spans="2:4" ht="15" customHeight="1">
      <c r="C187" s="257"/>
    </row>
    <row r="188" spans="2:4" ht="15" customHeight="1">
      <c r="C188" s="257"/>
    </row>
    <row r="189" spans="2:4" ht="15" customHeight="1">
      <c r="C189" s="257"/>
    </row>
    <row r="190" spans="2:4" ht="15" customHeight="1">
      <c r="C190" s="257"/>
      <c r="D190" s="258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56"/>
    </row>
    <row r="196" spans="2:4" ht="15" customHeight="1">
      <c r="C196" s="257"/>
      <c r="D196" s="258"/>
    </row>
    <row r="197" spans="2:4" ht="15" customHeight="1">
      <c r="C197" s="257"/>
    </row>
    <row r="198" spans="2:4" ht="15" customHeight="1">
      <c r="C198" s="257"/>
    </row>
    <row r="199" spans="2:4" ht="15" customHeight="1">
      <c r="C199" s="257"/>
    </row>
    <row r="200" spans="2:4" ht="15" customHeight="1">
      <c r="C200" s="257"/>
      <c r="D200" s="258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view="pageBreakPreview" topLeftCell="A15" zoomScale="80" zoomScaleNormal="70" zoomScaleSheetLayoutView="80" workbookViewId="0">
      <selection activeCell="D8" sqref="D8:E8"/>
    </sheetView>
  </sheetViews>
  <sheetFormatPr defaultRowHeight="15.75"/>
  <cols>
    <col min="1" max="1" width="14.85546875" style="220" customWidth="1"/>
    <col min="2" max="2" width="17.7109375" style="362" customWidth="1"/>
    <col min="3" max="3" width="90.7109375" style="346" customWidth="1"/>
    <col min="4" max="6" width="0.140625" style="2" customWidth="1"/>
    <col min="7" max="7" width="7.7109375" style="126" customWidth="1"/>
    <col min="8" max="8" width="0.85546875" style="126" customWidth="1"/>
    <col min="9" max="9" width="7.7109375" style="127" customWidth="1"/>
    <col min="10" max="10" width="10.7109375" style="127" customWidth="1"/>
    <col min="11" max="11" width="7.7109375" style="127" customWidth="1"/>
    <col min="12" max="12" width="12.7109375" style="269" customWidth="1"/>
    <col min="13" max="13" width="10.85546875" style="127" hidden="1" customWidth="1"/>
    <col min="14" max="14" width="11.7109375" style="212" hidden="1" customWidth="1"/>
    <col min="15" max="15" width="7.7109375" style="156" customWidth="1"/>
    <col min="16" max="16" width="8.28515625" style="312" customWidth="1"/>
    <col min="17" max="16384" width="9.140625" style="2"/>
  </cols>
  <sheetData>
    <row r="1" spans="1:21" ht="22.5" customHeight="1" thickBot="1">
      <c r="A1" s="609" t="s">
        <v>10</v>
      </c>
      <c r="B1" s="610"/>
      <c r="C1" s="610"/>
      <c r="D1" s="610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2"/>
      <c r="Q1" s="1"/>
      <c r="R1" s="1"/>
      <c r="S1" s="1"/>
      <c r="T1" s="1"/>
      <c r="U1" s="1"/>
    </row>
    <row r="2" spans="1:21" ht="4.1500000000000004" customHeight="1" thickBot="1">
      <c r="A2" s="613"/>
      <c r="B2" s="613"/>
      <c r="C2" s="613"/>
      <c r="D2" s="113"/>
      <c r="E2" s="113"/>
      <c r="F2" s="113"/>
      <c r="G2" s="114"/>
      <c r="H2" s="114"/>
      <c r="I2" s="115"/>
      <c r="J2" s="116"/>
      <c r="K2" s="116"/>
      <c r="L2" s="261"/>
      <c r="M2" s="116"/>
      <c r="N2" s="210"/>
      <c r="O2" s="153"/>
    </row>
    <row r="3" spans="1:21" s="213" customFormat="1" ht="27.75" customHeight="1">
      <c r="A3" s="614"/>
      <c r="B3" s="615"/>
      <c r="C3" s="614"/>
      <c r="D3" s="293" t="s">
        <v>74</v>
      </c>
      <c r="E3" s="293"/>
      <c r="F3" s="293" t="s">
        <v>75</v>
      </c>
      <c r="G3" s="429" t="s">
        <v>103</v>
      </c>
      <c r="H3" s="430" t="s">
        <v>205</v>
      </c>
      <c r="I3" s="431" t="s">
        <v>78</v>
      </c>
      <c r="J3" s="436" t="s">
        <v>120</v>
      </c>
      <c r="K3" s="432" t="s">
        <v>104</v>
      </c>
      <c r="L3" s="437" t="s">
        <v>121</v>
      </c>
      <c r="M3" s="433" t="s">
        <v>102</v>
      </c>
      <c r="N3" s="434" t="s">
        <v>105</v>
      </c>
      <c r="O3" s="435" t="s">
        <v>79</v>
      </c>
      <c r="P3" s="414" t="s">
        <v>5</v>
      </c>
    </row>
    <row r="4" spans="1:21" s="135" customFormat="1" ht="24" customHeight="1">
      <c r="A4" s="297" t="s">
        <v>0</v>
      </c>
      <c r="B4" s="352" t="s">
        <v>191</v>
      </c>
      <c r="C4" s="333">
        <f>JL!B10</f>
        <v>45845</v>
      </c>
      <c r="D4" s="178"/>
      <c r="E4" s="136"/>
      <c r="F4" s="149"/>
      <c r="G4" s="137"/>
      <c r="H4" s="137"/>
      <c r="I4" s="182"/>
      <c r="J4" s="302"/>
      <c r="K4" s="138"/>
      <c r="L4" s="262"/>
      <c r="M4" s="138"/>
      <c r="N4" s="214"/>
      <c r="O4" s="154"/>
      <c r="P4" s="313"/>
    </row>
    <row r="5" spans="1:21" ht="20.100000000000001" customHeight="1">
      <c r="A5" s="298"/>
      <c r="B5" s="350" t="str">
        <f>JL!D14</f>
        <v>47133, 47625</v>
      </c>
      <c r="C5" s="334" t="str">
        <f>JL!C12</f>
        <v>Hovězí s kapáním a zeleninou</v>
      </c>
      <c r="D5" s="117" t="s">
        <v>47</v>
      </c>
      <c r="E5" s="117"/>
      <c r="F5" s="85"/>
      <c r="G5" s="118"/>
      <c r="H5" s="363"/>
      <c r="I5" s="305"/>
      <c r="J5" s="292"/>
      <c r="K5" s="273">
        <f>K14</f>
        <v>25</v>
      </c>
      <c r="L5" s="294"/>
      <c r="M5" s="274"/>
      <c r="N5" s="215"/>
      <c r="O5" s="157">
        <v>20</v>
      </c>
      <c r="P5" s="314">
        <f t="shared" ref="P5:P12" si="0">SUM(D5:O5)</f>
        <v>45</v>
      </c>
    </row>
    <row r="6" spans="1:21" ht="20.100000000000001" customHeight="1">
      <c r="A6" s="298"/>
      <c r="B6" s="350">
        <f>JL!D17</f>
        <v>11388</v>
      </c>
      <c r="C6" s="334" t="str">
        <f>JL!C15</f>
        <v>Krém z pečené mrkve</v>
      </c>
      <c r="D6" s="117" t="s">
        <v>47</v>
      </c>
      <c r="E6" s="117"/>
      <c r="F6" s="86"/>
      <c r="G6" s="119">
        <f>G14</f>
        <v>50</v>
      </c>
      <c r="H6" s="364"/>
      <c r="I6" s="306"/>
      <c r="J6" s="292"/>
      <c r="K6" s="273"/>
      <c r="L6" s="294"/>
      <c r="M6" s="274"/>
      <c r="N6" s="215"/>
      <c r="O6" s="157">
        <v>20</v>
      </c>
      <c r="P6" s="314">
        <f t="shared" si="0"/>
        <v>70</v>
      </c>
    </row>
    <row r="7" spans="1:21" ht="19.5" customHeight="1">
      <c r="A7" s="438" t="s">
        <v>234</v>
      </c>
      <c r="B7" s="349" t="str">
        <f>JL!D22</f>
        <v>12114, 10003</v>
      </c>
      <c r="C7" s="335" t="str">
        <f>JL!C19</f>
        <v>Vepřový kotlet se šunkou, slaninou a smetanou, šťouchané brambory se smaženou cibulí</v>
      </c>
      <c r="D7" s="117" t="s">
        <v>47</v>
      </c>
      <c r="E7" s="117"/>
      <c r="F7" s="86"/>
      <c r="G7" s="275">
        <v>20</v>
      </c>
      <c r="H7" s="365"/>
      <c r="I7" s="307"/>
      <c r="J7" s="292"/>
      <c r="K7" s="284">
        <v>25</v>
      </c>
      <c r="L7" s="444" t="s">
        <v>233</v>
      </c>
      <c r="M7" s="277"/>
      <c r="N7" s="215"/>
      <c r="O7" s="310">
        <v>30</v>
      </c>
      <c r="P7" s="314">
        <f t="shared" si="0"/>
        <v>75</v>
      </c>
    </row>
    <row r="8" spans="1:21" ht="20.100000000000001" customHeight="1">
      <c r="A8" s="298"/>
      <c r="B8" s="349">
        <f>JL!D26</f>
        <v>34505</v>
      </c>
      <c r="C8" s="334" t="str">
        <f>JL!C23</f>
        <v>Kuřecí nudličky "Chow mein" s čínskými nudlemi</v>
      </c>
      <c r="D8" s="117" t="s">
        <v>47</v>
      </c>
      <c r="E8" s="117"/>
      <c r="F8" s="86"/>
      <c r="G8" s="260">
        <v>25</v>
      </c>
      <c r="H8" s="365"/>
      <c r="I8" s="307"/>
      <c r="J8" s="292"/>
      <c r="K8" s="276"/>
      <c r="L8" s="296"/>
      <c r="M8" s="277"/>
      <c r="N8" s="215"/>
      <c r="O8" s="310">
        <v>55</v>
      </c>
      <c r="P8" s="314">
        <f t="shared" si="0"/>
        <v>80</v>
      </c>
    </row>
    <row r="9" spans="1:21" ht="23.25" hidden="1" customHeight="1">
      <c r="A9" s="298"/>
      <c r="B9" s="350"/>
      <c r="C9" s="334" t="e">
        <f>JL!#REF!</f>
        <v>#REF!</v>
      </c>
      <c r="D9" s="117"/>
      <c r="E9" s="117"/>
      <c r="F9" s="86"/>
      <c r="G9" s="260"/>
      <c r="H9" s="365"/>
      <c r="I9" s="307"/>
      <c r="J9" s="292"/>
      <c r="K9" s="276"/>
      <c r="L9" s="294"/>
      <c r="M9" s="277"/>
      <c r="N9" s="215"/>
      <c r="O9" s="310"/>
      <c r="P9" s="314">
        <f t="shared" si="0"/>
        <v>0</v>
      </c>
    </row>
    <row r="10" spans="1:21" ht="20.100000000000001" customHeight="1">
      <c r="A10" s="300"/>
      <c r="B10" s="350" t="str">
        <f>JL!D30</f>
        <v>36919, 32986, 9867</v>
      </c>
      <c r="C10" s="334" t="str">
        <f>JL!C27</f>
        <v>Rizoto ze sójového masa, strouhaný sýr, okurka (sójové maso, cibule, olej, sůl, pepř, sójová omáčka, zelenina, petrželka, sýr)</v>
      </c>
      <c r="D10" s="117" t="s">
        <v>47</v>
      </c>
      <c r="E10" s="117"/>
      <c r="F10" s="120"/>
      <c r="G10" s="278">
        <v>5</v>
      </c>
      <c r="H10" s="366"/>
      <c r="I10" s="308"/>
      <c r="J10" s="292"/>
      <c r="K10" s="276"/>
      <c r="L10" s="368"/>
      <c r="M10" s="277"/>
      <c r="N10" s="215"/>
      <c r="O10" s="311">
        <v>10</v>
      </c>
      <c r="P10" s="314">
        <f t="shared" si="0"/>
        <v>15</v>
      </c>
    </row>
    <row r="11" spans="1:21" ht="23.25" hidden="1" customHeight="1">
      <c r="A11" s="298"/>
      <c r="B11" s="350"/>
      <c r="C11" s="334" t="e">
        <f>JL!#REF!</f>
        <v>#REF!</v>
      </c>
      <c r="D11" s="117"/>
      <c r="E11" s="117"/>
      <c r="F11" s="120"/>
      <c r="G11" s="279"/>
      <c r="H11" s="367"/>
      <c r="I11" s="308"/>
      <c r="J11" s="292"/>
      <c r="K11" s="276"/>
      <c r="L11" s="294"/>
      <c r="M11" s="277"/>
      <c r="N11" s="215"/>
      <c r="O11" s="311"/>
      <c r="P11" s="314">
        <f t="shared" si="0"/>
        <v>0</v>
      </c>
    </row>
    <row r="12" spans="1:21" ht="20.100000000000001" customHeight="1" thickBot="1">
      <c r="A12" s="300"/>
      <c r="B12" s="350">
        <f>JL!D35</f>
        <v>0</v>
      </c>
      <c r="C12" s="336">
        <f>JL!C32</f>
        <v>0</v>
      </c>
      <c r="D12" s="179" t="s">
        <v>47</v>
      </c>
      <c r="E12" s="121"/>
      <c r="F12" s="120"/>
      <c r="G12" s="278"/>
      <c r="H12" s="366"/>
      <c r="I12" s="308"/>
      <c r="J12" s="292"/>
      <c r="K12" s="276"/>
      <c r="L12" s="368"/>
      <c r="M12" s="281"/>
      <c r="N12" s="282"/>
      <c r="O12" s="311"/>
      <c r="P12" s="315">
        <f t="shared" si="0"/>
        <v>0</v>
      </c>
    </row>
    <row r="13" spans="1:21" s="141" customFormat="1" ht="20.100000000000001" customHeight="1" thickBot="1">
      <c r="A13" s="122"/>
      <c r="B13" s="353"/>
      <c r="C13" s="337"/>
      <c r="D13" s="159"/>
      <c r="E13" s="139"/>
      <c r="F13" s="123"/>
      <c r="G13" s="140"/>
      <c r="H13" s="140"/>
      <c r="I13" s="139"/>
      <c r="J13" s="303"/>
      <c r="K13" s="204"/>
      <c r="L13" s="263"/>
      <c r="M13" s="207"/>
      <c r="N13" s="216"/>
      <c r="O13" s="124"/>
      <c r="P13" s="316"/>
    </row>
    <row r="14" spans="1:21" ht="19.5" customHeight="1" thickBot="1">
      <c r="A14" s="286"/>
      <c r="B14" s="354"/>
      <c r="C14" s="338"/>
      <c r="D14" s="180">
        <f>SUM(D7:D12)</f>
        <v>0</v>
      </c>
      <c r="E14" s="147"/>
      <c r="F14" s="150">
        <f>F12+F10+F9+F8+F7+F13</f>
        <v>0</v>
      </c>
      <c r="G14" s="270">
        <f>SUM(G7:G13)</f>
        <v>50</v>
      </c>
      <c r="H14" s="270"/>
      <c r="I14" s="270">
        <f>SUM(I7:I13)</f>
        <v>0</v>
      </c>
      <c r="J14" s="148"/>
      <c r="K14" s="270">
        <f>SUM(K7:K13)</f>
        <v>25</v>
      </c>
      <c r="L14" s="283">
        <f>SUM(L7:L13)</f>
        <v>0</v>
      </c>
      <c r="M14" s="270">
        <f>SUM(M7:M13)</f>
        <v>0</v>
      </c>
      <c r="N14" s="270">
        <f>SUM(N7:N13)</f>
        <v>0</v>
      </c>
      <c r="O14" s="301">
        <f>O7+O8+O9+O10+O11+O12+O13</f>
        <v>95</v>
      </c>
      <c r="P14" s="317">
        <f>P12+P10+P8+P7+P13</f>
        <v>170</v>
      </c>
    </row>
    <row r="15" spans="1:21" s="135" customFormat="1" ht="23.25" customHeight="1">
      <c r="A15" s="297" t="s">
        <v>1</v>
      </c>
      <c r="B15" s="355"/>
      <c r="C15" s="333">
        <f>SUM(C4+1)</f>
        <v>45846</v>
      </c>
      <c r="D15" s="160" t="s">
        <v>47</v>
      </c>
      <c r="E15" s="133"/>
      <c r="F15" s="151"/>
      <c r="G15" s="134"/>
      <c r="H15" s="134"/>
      <c r="I15" s="181"/>
      <c r="J15" s="304"/>
      <c r="K15" s="284"/>
      <c r="L15" s="264"/>
      <c r="M15" s="285"/>
      <c r="N15" s="218"/>
      <c r="O15" s="155"/>
      <c r="P15" s="318"/>
    </row>
    <row r="16" spans="1:21" ht="20.100000000000001" customHeight="1">
      <c r="A16" s="298"/>
      <c r="B16" s="350" t="str">
        <f>JL!G14</f>
        <v>47137, 47636</v>
      </c>
      <c r="C16" s="334" t="str">
        <f>REPT(JL!F12,1)</f>
        <v>Kuřecí vývar s těstovinovou rýží</v>
      </c>
      <c r="D16" s="117" t="s">
        <v>47</v>
      </c>
      <c r="E16" s="117"/>
      <c r="F16" s="85"/>
      <c r="G16" s="118">
        <f>G25</f>
        <v>50</v>
      </c>
      <c r="H16" s="363"/>
      <c r="I16" s="305"/>
      <c r="J16" s="292"/>
      <c r="K16" s="273"/>
      <c r="L16" s="294"/>
      <c r="M16" s="274"/>
      <c r="N16" s="215"/>
      <c r="O16" s="157">
        <v>20</v>
      </c>
      <c r="P16" s="314">
        <f t="shared" ref="P16:P23" si="1">SUM(D16:O16)</f>
        <v>70</v>
      </c>
    </row>
    <row r="17" spans="1:16" ht="20.100000000000001" customHeight="1">
      <c r="A17" s="298"/>
      <c r="B17" s="350">
        <f>JL!G17</f>
        <v>9017</v>
      </c>
      <c r="C17" s="334" t="str">
        <f>REPT(JL!F15,1)</f>
        <v>Čočková</v>
      </c>
      <c r="D17" s="117" t="s">
        <v>47</v>
      </c>
      <c r="E17" s="117"/>
      <c r="F17" s="86"/>
      <c r="G17" s="119"/>
      <c r="H17" s="364"/>
      <c r="I17" s="306"/>
      <c r="J17" s="292"/>
      <c r="K17" s="273">
        <f>K25</f>
        <v>25</v>
      </c>
      <c r="L17" s="294"/>
      <c r="M17" s="274"/>
      <c r="N17" s="215"/>
      <c r="O17" s="157">
        <v>30</v>
      </c>
      <c r="P17" s="314">
        <f t="shared" si="1"/>
        <v>55</v>
      </c>
    </row>
    <row r="18" spans="1:16" ht="20.100000000000001" customHeight="1">
      <c r="A18" s="445" t="s">
        <v>236</v>
      </c>
      <c r="B18" s="349" t="str">
        <f>JL!G22</f>
        <v>15595, 9996</v>
      </c>
      <c r="C18" s="335" t="str">
        <f>JL!F19</f>
        <v>Pečené kuřecí stehno alá Kachna, dušené červené zelí, bramborové knedlíky</v>
      </c>
      <c r="D18" s="117" t="s">
        <v>47</v>
      </c>
      <c r="E18" s="117"/>
      <c r="F18" s="86"/>
      <c r="G18" s="275">
        <v>30</v>
      </c>
      <c r="H18" s="365"/>
      <c r="I18" s="307"/>
      <c r="J18" s="292"/>
      <c r="K18" s="284">
        <v>25</v>
      </c>
      <c r="L18" s="444" t="s">
        <v>235</v>
      </c>
      <c r="M18" s="277"/>
      <c r="N18" s="215"/>
      <c r="O18" s="310">
        <v>50</v>
      </c>
      <c r="P18" s="314">
        <f t="shared" si="1"/>
        <v>105</v>
      </c>
    </row>
    <row r="19" spans="1:16" ht="20.100000000000001" customHeight="1">
      <c r="A19" s="299"/>
      <c r="B19" s="349" t="str">
        <f>JL!G26</f>
        <v>39190, 12127, 9867</v>
      </c>
      <c r="C19" s="339" t="str">
        <f>REPT(JL!F23,1)</f>
        <v>Hrachová kaše s cibulkou, uzená vepřová plec, kyselá okurka</v>
      </c>
      <c r="D19" s="117" t="s">
        <v>47</v>
      </c>
      <c r="E19" s="117"/>
      <c r="F19" s="86"/>
      <c r="G19" s="260">
        <v>15</v>
      </c>
      <c r="H19" s="365"/>
      <c r="I19" s="307"/>
      <c r="J19" s="292"/>
      <c r="K19" s="276"/>
      <c r="L19" s="296"/>
      <c r="M19" s="277"/>
      <c r="N19" s="215"/>
      <c r="O19" s="310">
        <v>30</v>
      </c>
      <c r="P19" s="314">
        <f t="shared" si="1"/>
        <v>45</v>
      </c>
    </row>
    <row r="20" spans="1:16" ht="23.25" hidden="1" customHeight="1">
      <c r="A20" s="298"/>
      <c r="B20" s="350"/>
      <c r="C20" s="334" t="e">
        <f>REPT(JL!#REF!,1)</f>
        <v>#REF!</v>
      </c>
      <c r="D20" s="117"/>
      <c r="E20" s="117"/>
      <c r="F20" s="86"/>
      <c r="G20" s="260"/>
      <c r="H20" s="365"/>
      <c r="I20" s="307"/>
      <c r="J20" s="292"/>
      <c r="K20" s="276"/>
      <c r="L20" s="294"/>
      <c r="M20" s="277"/>
      <c r="N20" s="215"/>
      <c r="O20" s="310"/>
      <c r="P20" s="314">
        <f t="shared" si="1"/>
        <v>0</v>
      </c>
    </row>
    <row r="21" spans="1:16" ht="20.100000000000001" customHeight="1">
      <c r="A21" s="298"/>
      <c r="B21" s="350">
        <f>JL!G30</f>
        <v>33406</v>
      </c>
      <c r="C21" s="334" t="str">
        <f>JL!F27</f>
        <v>Květákovo-brokolicové placičky se sýrem, vařené brambory, jogurtový dip</v>
      </c>
      <c r="D21" s="117" t="s">
        <v>47</v>
      </c>
      <c r="E21" s="117"/>
      <c r="F21" s="120"/>
      <c r="G21" s="278">
        <v>5</v>
      </c>
      <c r="H21" s="366"/>
      <c r="I21" s="308"/>
      <c r="J21" s="292"/>
      <c r="K21" s="276"/>
      <c r="L21" s="295"/>
      <c r="M21" s="277"/>
      <c r="N21" s="215"/>
      <c r="O21" s="311">
        <v>15</v>
      </c>
      <c r="P21" s="314">
        <f t="shared" si="1"/>
        <v>20</v>
      </c>
    </row>
    <row r="22" spans="1:16" ht="23.25" hidden="1" customHeight="1">
      <c r="A22" s="298"/>
      <c r="B22" s="350"/>
      <c r="C22" s="334" t="e">
        <f>REPT(JL!#REF!,1)</f>
        <v>#REF!</v>
      </c>
      <c r="D22" s="117"/>
      <c r="E22" s="117"/>
      <c r="F22" s="120"/>
      <c r="G22" s="279"/>
      <c r="H22" s="367"/>
      <c r="I22" s="308"/>
      <c r="J22" s="292"/>
      <c r="K22" s="276"/>
      <c r="L22" s="294"/>
      <c r="M22" s="277"/>
      <c r="N22" s="215"/>
      <c r="O22" s="311"/>
      <c r="P22" s="314">
        <f t="shared" si="1"/>
        <v>0</v>
      </c>
    </row>
    <row r="23" spans="1:16" ht="20.100000000000001" customHeight="1" thickBot="1">
      <c r="A23" s="300"/>
      <c r="B23" s="350">
        <f>JL!G35</f>
        <v>0</v>
      </c>
      <c r="C23" s="335">
        <f>JL!F32</f>
        <v>0</v>
      </c>
      <c r="D23" s="179" t="s">
        <v>47</v>
      </c>
      <c r="E23" s="121"/>
      <c r="F23" s="120"/>
      <c r="G23" s="278"/>
      <c r="H23" s="366"/>
      <c r="I23" s="308"/>
      <c r="J23" s="292"/>
      <c r="K23" s="280"/>
      <c r="L23" s="295"/>
      <c r="M23" s="281"/>
      <c r="N23" s="282"/>
      <c r="O23" s="311"/>
      <c r="P23" s="315">
        <f t="shared" si="1"/>
        <v>0</v>
      </c>
    </row>
    <row r="24" spans="1:16" s="141" customFormat="1" ht="20.100000000000001" customHeight="1" thickBot="1">
      <c r="A24" s="122"/>
      <c r="B24" s="353"/>
      <c r="C24" s="337"/>
      <c r="D24" s="159"/>
      <c r="E24" s="139"/>
      <c r="F24" s="123"/>
      <c r="G24" s="140"/>
      <c r="H24" s="140"/>
      <c r="I24" s="139"/>
      <c r="J24" s="303"/>
      <c r="K24" s="204"/>
      <c r="L24" s="263"/>
      <c r="M24" s="207"/>
      <c r="N24" s="216"/>
      <c r="O24" s="124"/>
      <c r="P24" s="316"/>
    </row>
    <row r="25" spans="1:16" ht="20.25" customHeight="1" thickBot="1">
      <c r="A25" s="286"/>
      <c r="B25" s="354"/>
      <c r="C25" s="340"/>
      <c r="D25" s="180">
        <f>SUM(D18:D23)</f>
        <v>0</v>
      </c>
      <c r="E25" s="147"/>
      <c r="F25" s="150">
        <f>F23+F21+F20+F19+F18+F24</f>
        <v>0</v>
      </c>
      <c r="G25" s="270">
        <f>SUM(G18:G24)</f>
        <v>50</v>
      </c>
      <c r="H25" s="270"/>
      <c r="I25" s="270">
        <f>SUM(I18:I23)</f>
        <v>0</v>
      </c>
      <c r="J25" s="148"/>
      <c r="K25" s="205">
        <f>K23+K21+K20+K19+K18</f>
        <v>25</v>
      </c>
      <c r="L25" s="265"/>
      <c r="M25" s="208">
        <f>M23+M21+M20+M19+M18</f>
        <v>0</v>
      </c>
      <c r="N25" s="217"/>
      <c r="O25" s="158">
        <f>O18+O19+O20+O21+O22+O23</f>
        <v>95</v>
      </c>
      <c r="P25" s="317">
        <f>P23+P21+P19+P18</f>
        <v>170</v>
      </c>
    </row>
    <row r="26" spans="1:16" s="135" customFormat="1" ht="24.75" customHeight="1">
      <c r="A26" s="297" t="s">
        <v>2</v>
      </c>
      <c r="B26" s="355"/>
      <c r="C26" s="333">
        <f>SUM(C15+1)</f>
        <v>45847</v>
      </c>
      <c r="D26" s="160"/>
      <c r="E26" s="133"/>
      <c r="F26" s="151"/>
      <c r="G26" s="134"/>
      <c r="H26" s="134"/>
      <c r="I26" s="181"/>
      <c r="J26" s="304"/>
      <c r="K26" s="284"/>
      <c r="L26" s="264"/>
      <c r="M26" s="285"/>
      <c r="N26" s="218"/>
      <c r="O26" s="155"/>
      <c r="P26" s="318"/>
    </row>
    <row r="27" spans="1:16" ht="19.5" customHeight="1">
      <c r="A27" s="298"/>
      <c r="B27" s="350" t="str">
        <f>JL!J14</f>
        <v>47133, 47651</v>
      </c>
      <c r="C27" s="334" t="str">
        <f>REPT(JL!I12,1)</f>
        <v>Hovězí se strouháním</v>
      </c>
      <c r="D27" s="117" t="s">
        <v>47</v>
      </c>
      <c r="E27" s="117"/>
      <c r="F27" s="85"/>
      <c r="G27" s="118"/>
      <c r="H27" s="363"/>
      <c r="I27" s="305"/>
      <c r="J27" s="292"/>
      <c r="K27" s="273">
        <f>K36</f>
        <v>25</v>
      </c>
      <c r="L27" s="294"/>
      <c r="M27" s="274"/>
      <c r="N27" s="215"/>
      <c r="O27" s="157">
        <v>20</v>
      </c>
      <c r="P27" s="314">
        <f t="shared" ref="P27:P33" si="2">SUM(D27:O27)</f>
        <v>45</v>
      </c>
    </row>
    <row r="28" spans="1:16" ht="20.100000000000001" customHeight="1">
      <c r="A28" s="298"/>
      <c r="B28" s="350">
        <f>JL!J17</f>
        <v>9012</v>
      </c>
      <c r="C28" s="334" t="str">
        <f>REPT(JL!I15,1)</f>
        <v>Frankfurtská s párkem a bramborami</v>
      </c>
      <c r="D28" s="117" t="s">
        <v>47</v>
      </c>
      <c r="E28" s="117"/>
      <c r="F28" s="86"/>
      <c r="G28" s="119">
        <f>G36</f>
        <v>55</v>
      </c>
      <c r="H28" s="364"/>
      <c r="I28" s="306"/>
      <c r="J28" s="292"/>
      <c r="K28" s="273"/>
      <c r="L28" s="294"/>
      <c r="M28" s="274"/>
      <c r="N28" s="215"/>
      <c r="O28" s="157">
        <v>40</v>
      </c>
      <c r="P28" s="314">
        <f t="shared" si="2"/>
        <v>95</v>
      </c>
    </row>
    <row r="29" spans="1:16" ht="20.100000000000001" customHeight="1">
      <c r="A29" s="298"/>
      <c r="B29" s="349" t="str">
        <f>JL!J22</f>
        <v>9993, 9872</v>
      </c>
      <c r="C29" s="335" t="str">
        <f>REPT(JL!I19,1)</f>
        <v>Hovězí pečeně po znojemsku s okurkami a slaninou, dušená rýže (hovězí zadní, cibule, tuk, sůl, kmín, pepř, slanina, okurky, mouka)</v>
      </c>
      <c r="D29" s="117" t="s">
        <v>47</v>
      </c>
      <c r="E29" s="117"/>
      <c r="F29" s="86"/>
      <c r="G29" s="275">
        <v>25</v>
      </c>
      <c r="H29" s="365"/>
      <c r="I29" s="307"/>
      <c r="J29" s="292"/>
      <c r="K29" s="276"/>
      <c r="L29" s="309"/>
      <c r="M29" s="277"/>
      <c r="N29" s="215"/>
      <c r="O29" s="310">
        <v>40</v>
      </c>
      <c r="P29" s="314">
        <f t="shared" si="2"/>
        <v>65</v>
      </c>
    </row>
    <row r="30" spans="1:16" ht="20.100000000000001" customHeight="1">
      <c r="A30" s="298"/>
      <c r="B30" s="349" t="str">
        <f>JL!J26</f>
        <v>41084, 9992</v>
      </c>
      <c r="C30" s="334" t="str">
        <f>REPT(JL!I23,1)</f>
        <v>Pečený plněný paprikový lusk v rajské omáčce, houskové knedlíky</v>
      </c>
      <c r="D30" s="117" t="s">
        <v>47</v>
      </c>
      <c r="E30" s="117"/>
      <c r="F30" s="86"/>
      <c r="G30" s="260">
        <v>25</v>
      </c>
      <c r="H30" s="365"/>
      <c r="I30" s="307"/>
      <c r="J30" s="292"/>
      <c r="K30" s="276"/>
      <c r="L30" s="295"/>
      <c r="M30" s="277"/>
      <c r="N30" s="215"/>
      <c r="O30" s="310">
        <v>40</v>
      </c>
      <c r="P30" s="314">
        <f t="shared" si="2"/>
        <v>65</v>
      </c>
    </row>
    <row r="31" spans="1:16" ht="23.25" hidden="1" customHeight="1">
      <c r="A31" s="298"/>
      <c r="B31" s="350"/>
      <c r="C31" s="335" t="e">
        <f>REPT(JL!#REF!,1)</f>
        <v>#REF!</v>
      </c>
      <c r="D31" s="117"/>
      <c r="E31" s="117"/>
      <c r="F31" s="86"/>
      <c r="G31" s="260"/>
      <c r="H31" s="365"/>
      <c r="I31" s="307"/>
      <c r="J31" s="292"/>
      <c r="K31" s="276"/>
      <c r="L31" s="294"/>
      <c r="M31" s="277"/>
      <c r="N31" s="215"/>
      <c r="O31" s="310"/>
      <c r="P31" s="314">
        <f t="shared" si="2"/>
        <v>0</v>
      </c>
    </row>
    <row r="32" spans="1:16" ht="20.100000000000001" customHeight="1">
      <c r="A32" s="300"/>
      <c r="B32" s="350" t="str">
        <f>JL!J30</f>
        <v>37782, 35011</v>
      </c>
      <c r="C32" s="334" t="str">
        <f>JL!I27</f>
        <v>Smažené Bavorské vdolečky, mléko  (mouka, droždí, mléko, cukr, tvaroh, smetana, povidla)</v>
      </c>
      <c r="D32" s="117" t="s">
        <v>47</v>
      </c>
      <c r="E32" s="117"/>
      <c r="F32" s="120"/>
      <c r="G32" s="278">
        <v>5</v>
      </c>
      <c r="H32" s="366"/>
      <c r="I32" s="308"/>
      <c r="J32" s="292"/>
      <c r="K32" s="276">
        <v>25</v>
      </c>
      <c r="L32" s="368"/>
      <c r="M32" s="277"/>
      <c r="N32" s="215"/>
      <c r="O32" s="311">
        <v>25</v>
      </c>
      <c r="P32" s="314">
        <f t="shared" si="2"/>
        <v>55</v>
      </c>
    </row>
    <row r="33" spans="1:16" ht="23.25" hidden="1" customHeight="1">
      <c r="A33" s="298"/>
      <c r="B33" s="350"/>
      <c r="C33" s="334" t="e">
        <f>REPT(JL!#REF!,1)</f>
        <v>#REF!</v>
      </c>
      <c r="D33" s="117"/>
      <c r="E33" s="117"/>
      <c r="F33" s="120"/>
      <c r="G33" s="279"/>
      <c r="H33" s="367"/>
      <c r="I33" s="308"/>
      <c r="J33" s="292"/>
      <c r="K33" s="276"/>
      <c r="L33" s="294"/>
      <c r="M33" s="277"/>
      <c r="N33" s="215"/>
      <c r="O33" s="311"/>
      <c r="P33" s="314">
        <f t="shared" si="2"/>
        <v>0</v>
      </c>
    </row>
    <row r="34" spans="1:16" ht="24.95" customHeight="1" thickBot="1">
      <c r="A34" s="300"/>
      <c r="B34" s="350">
        <f>JL!J35</f>
        <v>0</v>
      </c>
      <c r="C34" s="341">
        <f>JL!I32</f>
        <v>0</v>
      </c>
      <c r="D34" s="179" t="s">
        <v>47</v>
      </c>
      <c r="E34" s="121"/>
      <c r="F34" s="120"/>
      <c r="G34" s="278"/>
      <c r="H34" s="366"/>
      <c r="I34" s="308"/>
      <c r="J34" s="292"/>
      <c r="K34" s="280"/>
      <c r="L34" s="295"/>
      <c r="M34" s="281"/>
      <c r="N34" s="282"/>
      <c r="O34" s="311"/>
      <c r="P34" s="319">
        <f t="shared" ref="P34" si="3">SUM(D34:O34)</f>
        <v>0</v>
      </c>
    </row>
    <row r="35" spans="1:16" s="141" customFormat="1" ht="20.100000000000001" customHeight="1" thickBot="1">
      <c r="A35" s="122"/>
      <c r="B35" s="353"/>
      <c r="C35" s="337"/>
      <c r="D35" s="159"/>
      <c r="E35" s="139"/>
      <c r="F35" s="123"/>
      <c r="G35" s="140"/>
      <c r="H35" s="140"/>
      <c r="I35" s="139"/>
      <c r="J35" s="303"/>
      <c r="K35" s="204"/>
      <c r="L35" s="263"/>
      <c r="M35" s="207"/>
      <c r="N35" s="216"/>
      <c r="O35" s="124"/>
      <c r="P35" s="316"/>
    </row>
    <row r="36" spans="1:16" ht="20.25" customHeight="1" thickBot="1">
      <c r="A36" s="286"/>
      <c r="B36" s="354"/>
      <c r="C36" s="338"/>
      <c r="D36" s="180">
        <f>SUM(D29:D34)</f>
        <v>0</v>
      </c>
      <c r="E36" s="147"/>
      <c r="F36" s="150">
        <f>F34+F32+F31+F30+F29+F35</f>
        <v>0</v>
      </c>
      <c r="G36" s="270">
        <f>SUM(G29:G35)</f>
        <v>55</v>
      </c>
      <c r="H36" s="270"/>
      <c r="I36" s="270">
        <f>SUM(I29:I34)</f>
        <v>0</v>
      </c>
      <c r="J36" s="148"/>
      <c r="K36" s="205">
        <f>K34+K32+K31+K30+K29</f>
        <v>25</v>
      </c>
      <c r="L36" s="265"/>
      <c r="M36" s="208">
        <f>M34+M32+M31+M30+M29</f>
        <v>0</v>
      </c>
      <c r="N36" s="217"/>
      <c r="O36" s="158">
        <f>O29+O30+O31+O32+O33+O34</f>
        <v>105</v>
      </c>
      <c r="P36" s="317">
        <f>P34+P32+P30+P29</f>
        <v>185</v>
      </c>
    </row>
    <row r="37" spans="1:16" s="135" customFormat="1" ht="23.25" customHeight="1">
      <c r="A37" s="297" t="s">
        <v>3</v>
      </c>
      <c r="B37" s="355"/>
      <c r="C37" s="333">
        <f>SUM(C26+1)</f>
        <v>45848</v>
      </c>
      <c r="D37" s="160"/>
      <c r="E37" s="133"/>
      <c r="F37" s="151"/>
      <c r="G37" s="134"/>
      <c r="H37" s="134"/>
      <c r="I37" s="181"/>
      <c r="J37" s="304"/>
      <c r="K37" s="284"/>
      <c r="L37" s="264"/>
      <c r="M37" s="285"/>
      <c r="N37" s="218"/>
      <c r="O37" s="155"/>
      <c r="P37" s="318"/>
    </row>
    <row r="38" spans="1:16" ht="20.100000000000001" customHeight="1">
      <c r="A38" s="298"/>
      <c r="B38" s="350">
        <f>JL!M14</f>
        <v>89991</v>
      </c>
      <c r="C38" s="334" t="str">
        <f>REPT(JL!L12,1)</f>
        <v>Hovězí vývar s mrkví, pórkem a vlasovými nudlemi</v>
      </c>
      <c r="D38" s="117" t="s">
        <v>47</v>
      </c>
      <c r="E38" s="117"/>
      <c r="F38" s="85"/>
      <c r="G38" s="118">
        <f>G47</f>
        <v>55</v>
      </c>
      <c r="H38" s="363"/>
      <c r="I38" s="305"/>
      <c r="J38" s="292"/>
      <c r="K38" s="273"/>
      <c r="L38" s="294"/>
      <c r="M38" s="274"/>
      <c r="N38" s="215"/>
      <c r="O38" s="157">
        <v>20</v>
      </c>
      <c r="P38" s="314">
        <f t="shared" ref="P38:P45" si="4">SUM(D38:O38)</f>
        <v>75</v>
      </c>
    </row>
    <row r="39" spans="1:16" ht="20.100000000000001" customHeight="1">
      <c r="A39" s="298"/>
      <c r="B39" s="350">
        <f>JL!M17</f>
        <v>11394</v>
      </c>
      <c r="C39" s="334" t="str">
        <f>REPT(JL!L15,1)</f>
        <v>Drůbeží krém se zeleninou</v>
      </c>
      <c r="D39" s="117" t="s">
        <v>47</v>
      </c>
      <c r="E39" s="117"/>
      <c r="F39" s="86"/>
      <c r="G39" s="119"/>
      <c r="H39" s="364"/>
      <c r="I39" s="306"/>
      <c r="J39" s="292"/>
      <c r="K39" s="273">
        <f>K47</f>
        <v>25</v>
      </c>
      <c r="L39" s="294"/>
      <c r="M39" s="274"/>
      <c r="N39" s="215"/>
      <c r="O39" s="157">
        <v>30</v>
      </c>
      <c r="P39" s="314">
        <f t="shared" si="4"/>
        <v>55</v>
      </c>
    </row>
    <row r="40" spans="1:16" ht="20.100000000000001" customHeight="1">
      <c r="A40" s="299"/>
      <c r="B40" s="349" t="str">
        <f>JL!M22</f>
        <v>11597, 9992</v>
      </c>
      <c r="C40" s="334" t="str">
        <f>REPT(JL!L19,1)</f>
        <v>Hamburská vepřová kýta, houskové knedlíky (vepřové maso, cibule, salám, slanina, okurka, zelenina, smetana, cukr, sůl, mléko, mouka)</v>
      </c>
      <c r="D40" s="117" t="s">
        <v>47</v>
      </c>
      <c r="E40" s="117"/>
      <c r="F40" s="86"/>
      <c r="G40" s="275">
        <v>25</v>
      </c>
      <c r="H40" s="365"/>
      <c r="I40" s="307"/>
      <c r="J40" s="292"/>
      <c r="K40" s="276"/>
      <c r="L40" s="309"/>
      <c r="M40" s="277"/>
      <c r="N40" s="215"/>
      <c r="O40" s="310">
        <v>50</v>
      </c>
      <c r="P40" s="314">
        <f t="shared" si="4"/>
        <v>75</v>
      </c>
    </row>
    <row r="41" spans="1:16" ht="20.100000000000001" customHeight="1">
      <c r="A41" s="448" t="s">
        <v>245</v>
      </c>
      <c r="B41" s="349" t="str">
        <f>JL!M26</f>
        <v>9901, 10011</v>
      </c>
      <c r="C41" s="334" t="str">
        <f>REPT(JL!L23,1)</f>
        <v>Čevabčiči s cibulí a oblohou, vařené brambory (mleté maso, vejce, mouka, strouhanka, česnek, paprika, cibule, sůl)</v>
      </c>
      <c r="D41" s="117" t="s">
        <v>47</v>
      </c>
      <c r="E41" s="117"/>
      <c r="F41" s="86"/>
      <c r="G41" s="260">
        <v>25</v>
      </c>
      <c r="H41" s="365"/>
      <c r="I41" s="307"/>
      <c r="J41" s="292"/>
      <c r="K41" s="284">
        <v>25</v>
      </c>
      <c r="L41" s="444" t="s">
        <v>245</v>
      </c>
      <c r="M41" s="277"/>
      <c r="N41" s="215"/>
      <c r="O41" s="310">
        <v>40</v>
      </c>
      <c r="P41" s="314">
        <f t="shared" si="4"/>
        <v>90</v>
      </c>
    </row>
    <row r="42" spans="1:16" ht="23.25" hidden="1" customHeight="1">
      <c r="A42" s="298"/>
      <c r="B42" s="350"/>
      <c r="C42" s="334" t="e">
        <f>REPT(JL!#REF!,1)</f>
        <v>#REF!</v>
      </c>
      <c r="D42" s="117"/>
      <c r="E42" s="117"/>
      <c r="F42" s="86"/>
      <c r="G42" s="260"/>
      <c r="H42" s="365"/>
      <c r="I42" s="307"/>
      <c r="J42" s="292"/>
      <c r="K42" s="276"/>
      <c r="L42" s="294"/>
      <c r="M42" s="277"/>
      <c r="N42" s="215"/>
      <c r="O42" s="310"/>
      <c r="P42" s="314">
        <f t="shared" si="4"/>
        <v>0</v>
      </c>
    </row>
    <row r="43" spans="1:16" ht="20.100000000000001" customHeight="1">
      <c r="A43" s="300"/>
      <c r="B43" s="351">
        <f>JL!M30</f>
        <v>22411</v>
      </c>
      <c r="C43" s="334" t="str">
        <f>JL!L27</f>
        <v>Lasagne se špenátem a rajčaty (špenát, vejce, sýr, smetana, bylinky, sůl, česnek, pepř, rajčata loupaná i čerstvá, mouka)</v>
      </c>
      <c r="D43" s="117" t="s">
        <v>47</v>
      </c>
      <c r="E43" s="117"/>
      <c r="F43" s="120"/>
      <c r="G43" s="278">
        <v>5</v>
      </c>
      <c r="H43" s="366"/>
      <c r="I43" s="308"/>
      <c r="J43" s="292"/>
      <c r="K43" s="276"/>
      <c r="L43" s="368"/>
      <c r="M43" s="277"/>
      <c r="N43" s="215"/>
      <c r="O43" s="311">
        <v>10</v>
      </c>
      <c r="P43" s="314">
        <f t="shared" si="4"/>
        <v>15</v>
      </c>
    </row>
    <row r="44" spans="1:16" ht="23.25" hidden="1" customHeight="1">
      <c r="A44" s="298"/>
      <c r="B44" s="350"/>
      <c r="C44" s="334" t="e">
        <f>REPT(JL!#REF!,1)</f>
        <v>#REF!</v>
      </c>
      <c r="D44" s="117"/>
      <c r="E44" s="117"/>
      <c r="F44" s="120"/>
      <c r="G44" s="279"/>
      <c r="H44" s="367"/>
      <c r="I44" s="308"/>
      <c r="J44" s="292"/>
      <c r="K44" s="276"/>
      <c r="L44" s="294"/>
      <c r="M44" s="277"/>
      <c r="N44" s="215"/>
      <c r="O44" s="311"/>
      <c r="P44" s="314">
        <f t="shared" si="4"/>
        <v>0</v>
      </c>
    </row>
    <row r="45" spans="1:16" ht="20.100000000000001" customHeight="1" thickBot="1">
      <c r="A45" s="298"/>
      <c r="B45" s="350">
        <f>JL!M35</f>
        <v>0</v>
      </c>
      <c r="C45" s="335" t="str">
        <f>REPT(JL!L32,1)</f>
        <v/>
      </c>
      <c r="D45" s="179" t="s">
        <v>47</v>
      </c>
      <c r="E45" s="121"/>
      <c r="F45" s="120"/>
      <c r="G45" s="278"/>
      <c r="H45" s="366"/>
      <c r="I45" s="308"/>
      <c r="J45" s="292"/>
      <c r="K45" s="280"/>
      <c r="L45" s="295"/>
      <c r="M45" s="281"/>
      <c r="N45" s="282"/>
      <c r="O45" s="311"/>
      <c r="P45" s="315">
        <f t="shared" si="4"/>
        <v>0</v>
      </c>
    </row>
    <row r="46" spans="1:16" s="141" customFormat="1" ht="20.100000000000001" customHeight="1" thickBot="1">
      <c r="A46" s="122"/>
      <c r="B46" s="353"/>
      <c r="C46" s="337"/>
      <c r="D46" s="159"/>
      <c r="E46" s="139"/>
      <c r="F46" s="123"/>
      <c r="G46" s="140"/>
      <c r="H46" s="140"/>
      <c r="I46" s="139"/>
      <c r="J46" s="303"/>
      <c r="K46" s="204"/>
      <c r="L46" s="263"/>
      <c r="M46" s="207"/>
      <c r="N46" s="216"/>
      <c r="O46" s="124"/>
      <c r="P46" s="316"/>
    </row>
    <row r="47" spans="1:16" ht="20.25" customHeight="1" thickBot="1">
      <c r="A47" s="286"/>
      <c r="B47" s="354"/>
      <c r="C47" s="340"/>
      <c r="D47" s="180">
        <f>SUM(D40:D45)</f>
        <v>0</v>
      </c>
      <c r="E47" s="147"/>
      <c r="F47" s="150">
        <f>F45+F43+F42+F41+F40+F46</f>
        <v>0</v>
      </c>
      <c r="G47" s="270">
        <f>SUM(G40:G46)</f>
        <v>55</v>
      </c>
      <c r="H47" s="270"/>
      <c r="I47" s="270">
        <f>SUM(I40:I45)</f>
        <v>0</v>
      </c>
      <c r="J47" s="148"/>
      <c r="K47" s="205">
        <f>K45+K43+K42+K41+K40+K46</f>
        <v>25</v>
      </c>
      <c r="L47" s="265"/>
      <c r="M47" s="208">
        <f>M45+M43+M42+M41+M40</f>
        <v>0</v>
      </c>
      <c r="N47" s="217"/>
      <c r="O47" s="158">
        <f>O40+O41+O42+O43+O44+O45</f>
        <v>100</v>
      </c>
      <c r="P47" s="317">
        <f>P45+P43+P41+P40</f>
        <v>180</v>
      </c>
    </row>
    <row r="48" spans="1:16" s="135" customFormat="1" ht="22.5" customHeight="1">
      <c r="A48" s="297" t="s">
        <v>4</v>
      </c>
      <c r="B48" s="355"/>
      <c r="C48" s="333">
        <f>SUM(C37+1)</f>
        <v>45849</v>
      </c>
      <c r="D48" s="160"/>
      <c r="E48" s="133"/>
      <c r="F48" s="151"/>
      <c r="G48" s="134"/>
      <c r="H48" s="134"/>
      <c r="I48" s="181"/>
      <c r="J48" s="304"/>
      <c r="K48" s="284"/>
      <c r="L48" s="264"/>
      <c r="M48" s="285"/>
      <c r="N48" s="218"/>
      <c r="O48" s="155"/>
      <c r="P48" s="318"/>
    </row>
    <row r="49" spans="1:17" ht="20.100000000000001" customHeight="1">
      <c r="A49" s="298"/>
      <c r="B49" s="350" t="str">
        <f>JL!P14</f>
        <v>47143, 47635</v>
      </c>
      <c r="C49" s="334" t="str">
        <f>REPT(JL!O12,1)</f>
        <v>Zeleninový vývar s kuskusem</v>
      </c>
      <c r="D49" s="117" t="s">
        <v>47</v>
      </c>
      <c r="E49" s="117"/>
      <c r="F49" s="85"/>
      <c r="G49" s="118"/>
      <c r="H49" s="363"/>
      <c r="I49" s="305"/>
      <c r="J49" s="292"/>
      <c r="K49" s="273">
        <f>K58</f>
        <v>25</v>
      </c>
      <c r="L49" s="294"/>
      <c r="M49" s="274"/>
      <c r="N49" s="215"/>
      <c r="O49" s="157">
        <v>20</v>
      </c>
      <c r="P49" s="314">
        <f t="shared" ref="P49:P56" si="5">SUM(D49:O49)</f>
        <v>45</v>
      </c>
    </row>
    <row r="50" spans="1:17" ht="20.100000000000001" customHeight="1">
      <c r="A50" s="298"/>
      <c r="B50" s="350">
        <f>JL!P17</f>
        <v>15373</v>
      </c>
      <c r="C50" s="334" t="str">
        <f>REPT(JL!O15,1)</f>
        <v>Ragú polévka s bramborem</v>
      </c>
      <c r="D50" s="117" t="s">
        <v>47</v>
      </c>
      <c r="E50" s="117"/>
      <c r="F50" s="86"/>
      <c r="G50" s="119">
        <f>G58</f>
        <v>60</v>
      </c>
      <c r="H50" s="364"/>
      <c r="I50" s="306"/>
      <c r="J50" s="292"/>
      <c r="K50" s="273"/>
      <c r="L50" s="294"/>
      <c r="M50" s="274"/>
      <c r="N50" s="215"/>
      <c r="O50" s="157">
        <v>25</v>
      </c>
      <c r="P50" s="314">
        <f t="shared" si="5"/>
        <v>85</v>
      </c>
    </row>
    <row r="51" spans="1:17" ht="20.100000000000001" customHeight="1">
      <c r="A51" s="298"/>
      <c r="B51" s="349" t="str">
        <f>JL!P22</f>
        <v>9896, 10010, 32583</v>
      </c>
      <c r="C51" s="342" t="str">
        <f>REPT(JL!O19,1)</f>
        <v>Pečený kuřecí stehenní steak, opékané brambory, French dressing</v>
      </c>
      <c r="D51" s="117" t="s">
        <v>47</v>
      </c>
      <c r="E51" s="117"/>
      <c r="F51" s="86"/>
      <c r="G51" s="275">
        <v>15</v>
      </c>
      <c r="H51" s="365"/>
      <c r="I51" s="307"/>
      <c r="J51" s="292"/>
      <c r="K51" s="276"/>
      <c r="L51" s="309"/>
      <c r="M51" s="277"/>
      <c r="N51" s="215"/>
      <c r="O51" s="310">
        <v>35</v>
      </c>
      <c r="P51" s="314">
        <f t="shared" si="5"/>
        <v>50</v>
      </c>
    </row>
    <row r="52" spans="1:17" ht="20.100000000000001" customHeight="1">
      <c r="A52" s="298"/>
      <c r="B52" s="349" t="str">
        <f>JL!P26</f>
        <v>42749, 15370</v>
      </c>
      <c r="C52" s="334" t="str">
        <f>REPT(JL!O23,1)</f>
        <v>Hovězí kostky dušené na kmíně, vařené těstoviny (hovězí, cibule, sůl, pepř, kmín, mouka, voda, tuk)</v>
      </c>
      <c r="D52" s="117" t="s">
        <v>47</v>
      </c>
      <c r="E52" s="117"/>
      <c r="F52" s="86"/>
      <c r="G52" s="260">
        <v>15</v>
      </c>
      <c r="H52" s="365"/>
      <c r="I52" s="307"/>
      <c r="J52" s="292"/>
      <c r="K52" s="280"/>
      <c r="L52" s="295"/>
      <c r="M52" s="277"/>
      <c r="N52" s="215"/>
      <c r="O52" s="310">
        <v>35</v>
      </c>
      <c r="P52" s="314">
        <f t="shared" si="5"/>
        <v>50</v>
      </c>
    </row>
    <row r="53" spans="1:17" ht="23.25" hidden="1" customHeight="1">
      <c r="A53" s="298"/>
      <c r="B53" s="350"/>
      <c r="C53" s="335" t="e">
        <f>REPT(JL!#REF!,1)</f>
        <v>#REF!</v>
      </c>
      <c r="D53" s="117"/>
      <c r="E53" s="117"/>
      <c r="F53" s="86"/>
      <c r="G53" s="260"/>
      <c r="H53" s="365"/>
      <c r="I53" s="307"/>
      <c r="J53" s="292"/>
      <c r="K53" s="276"/>
      <c r="L53" s="294"/>
      <c r="M53" s="277"/>
      <c r="N53" s="215"/>
      <c r="O53" s="310"/>
      <c r="P53" s="314">
        <f t="shared" si="5"/>
        <v>0</v>
      </c>
    </row>
    <row r="54" spans="1:17" ht="20.100000000000001" customHeight="1">
      <c r="A54" s="446" t="s">
        <v>238</v>
      </c>
      <c r="B54" s="351" t="str">
        <f>JL!P30</f>
        <v>10386, 10011, 10017</v>
      </c>
      <c r="C54" s="334" t="str">
        <f>JL!O27</f>
        <v>Smažený sýr Gouda, vařené brambory s máslem, tatarská omáčka</v>
      </c>
      <c r="D54" s="117" t="s">
        <v>47</v>
      </c>
      <c r="E54" s="117"/>
      <c r="F54" s="120"/>
      <c r="G54" s="278">
        <v>30</v>
      </c>
      <c r="H54" s="366"/>
      <c r="I54" s="308"/>
      <c r="J54" s="292"/>
      <c r="K54" s="284">
        <v>25</v>
      </c>
      <c r="L54" s="368" t="s">
        <v>237</v>
      </c>
      <c r="M54" s="277"/>
      <c r="N54" s="215"/>
      <c r="O54" s="311">
        <v>35</v>
      </c>
      <c r="P54" s="314">
        <f t="shared" si="5"/>
        <v>90</v>
      </c>
    </row>
    <row r="55" spans="1:17" ht="23.25" hidden="1" customHeight="1">
      <c r="A55" s="298"/>
      <c r="B55" s="350"/>
      <c r="C55" s="334" t="e">
        <f>REPT(JL!#REF!,1)</f>
        <v>#REF!</v>
      </c>
      <c r="D55" s="117"/>
      <c r="E55" s="117"/>
      <c r="F55" s="120"/>
      <c r="G55" s="279"/>
      <c r="H55" s="367"/>
      <c r="I55" s="308"/>
      <c r="J55" s="292"/>
      <c r="K55" s="276"/>
      <c r="L55" s="294"/>
      <c r="M55" s="277"/>
      <c r="N55" s="215"/>
      <c r="O55" s="311"/>
      <c r="P55" s="314">
        <f t="shared" si="5"/>
        <v>0</v>
      </c>
    </row>
    <row r="56" spans="1:17" ht="20.100000000000001" customHeight="1" thickBot="1">
      <c r="A56" s="300"/>
      <c r="B56" s="350">
        <f>JL!P35</f>
        <v>0</v>
      </c>
      <c r="C56" s="335">
        <f>JL!O32</f>
        <v>0</v>
      </c>
      <c r="D56" s="179" t="s">
        <v>47</v>
      </c>
      <c r="E56" s="121"/>
      <c r="F56" s="120"/>
      <c r="G56" s="278"/>
      <c r="H56" s="366"/>
      <c r="I56" s="308"/>
      <c r="J56" s="292"/>
      <c r="K56" s="280"/>
      <c r="L56" s="295"/>
      <c r="M56" s="281"/>
      <c r="N56" s="282"/>
      <c r="O56" s="311"/>
      <c r="P56" s="315">
        <f t="shared" si="5"/>
        <v>0</v>
      </c>
    </row>
    <row r="57" spans="1:17" s="141" customFormat="1" ht="20.100000000000001" customHeight="1" thickBot="1">
      <c r="A57" s="122"/>
      <c r="B57" s="353"/>
      <c r="C57" s="337"/>
      <c r="D57" s="159"/>
      <c r="E57" s="139"/>
      <c r="F57" s="123"/>
      <c r="G57" s="140"/>
      <c r="H57" s="140"/>
      <c r="I57" s="139"/>
      <c r="J57" s="303"/>
      <c r="K57" s="204"/>
      <c r="L57" s="263"/>
      <c r="M57" s="207"/>
      <c r="N57" s="216"/>
      <c r="O57" s="124"/>
      <c r="P57" s="316"/>
    </row>
    <row r="58" spans="1:17" ht="21" customHeight="1" thickBot="1">
      <c r="A58" s="3" t="s">
        <v>5</v>
      </c>
      <c r="B58" s="356"/>
      <c r="C58" s="343"/>
      <c r="D58" s="180">
        <f>SUM(D51:D56)</f>
        <v>0</v>
      </c>
      <c r="E58" s="147"/>
      <c r="F58" s="150">
        <f>F56+F54+F53+F52+F51+F57</f>
        <v>0</v>
      </c>
      <c r="G58" s="270">
        <f>SUM(G51:G57)</f>
        <v>60</v>
      </c>
      <c r="H58" s="270"/>
      <c r="I58" s="270">
        <f>SUM(I51:I56)</f>
        <v>0</v>
      </c>
      <c r="J58" s="148"/>
      <c r="K58" s="205">
        <f>K56+K54+K53+K52+K51+K57</f>
        <v>25</v>
      </c>
      <c r="L58" s="265"/>
      <c r="M58" s="208">
        <f>M56+M54+M53+M52+M51</f>
        <v>0</v>
      </c>
      <c r="N58" s="217"/>
      <c r="O58" s="158">
        <f>O51+O52+O53+O54+O55+O56</f>
        <v>105</v>
      </c>
      <c r="P58" s="317">
        <f>P56+P54+P52+P51+P57</f>
        <v>190</v>
      </c>
      <c r="Q58" s="125"/>
    </row>
    <row r="59" spans="1:17" s="143" customFormat="1" ht="21" customHeight="1" thickBot="1">
      <c r="A59" s="142" t="s">
        <v>9</v>
      </c>
      <c r="B59" s="357"/>
      <c r="C59" s="344"/>
      <c r="D59" s="161" t="s">
        <v>47</v>
      </c>
      <c r="E59" s="144"/>
      <c r="F59" s="152"/>
      <c r="G59" s="145"/>
      <c r="H59" s="145"/>
      <c r="I59" s="183"/>
      <c r="J59" s="144"/>
      <c r="K59" s="206"/>
      <c r="L59" s="266"/>
      <c r="M59" s="209"/>
      <c r="N59" s="211"/>
      <c r="O59" s="146"/>
      <c r="P59" s="320"/>
    </row>
    <row r="60" spans="1:17" s="162" customFormat="1" ht="9" customHeight="1">
      <c r="A60" s="219"/>
      <c r="B60" s="358"/>
      <c r="C60" s="345"/>
      <c r="D60" s="163">
        <f>D58+D47+D36+D25+D14</f>
        <v>0</v>
      </c>
      <c r="E60" s="163"/>
      <c r="F60" s="163">
        <f>F58+F47+F36+F25+F14</f>
        <v>0</v>
      </c>
      <c r="G60" s="163"/>
      <c r="H60" s="163"/>
      <c r="I60" s="164">
        <f>I58+I47+I36+I25+I14</f>
        <v>0</v>
      </c>
      <c r="J60" s="164"/>
      <c r="K60" s="164">
        <f>K58+K47+K36+K25+K14</f>
        <v>125</v>
      </c>
      <c r="L60" s="267"/>
      <c r="M60" s="164">
        <f>M58+M47+M36+M25+M14</f>
        <v>0</v>
      </c>
      <c r="N60" s="212"/>
      <c r="O60" s="165">
        <f>O58+O47+O36+O25+O14</f>
        <v>500</v>
      </c>
      <c r="P60" s="321" t="s">
        <v>65</v>
      </c>
    </row>
    <row r="61" spans="1:17" s="162" customFormat="1" ht="9" customHeight="1">
      <c r="A61" s="616"/>
      <c r="B61" s="616"/>
      <c r="C61" s="616"/>
      <c r="D61" s="163">
        <f t="shared" ref="D61:P61" si="6">D58+D47+D36+D25+D14</f>
        <v>0</v>
      </c>
      <c r="E61" s="163">
        <f t="shared" si="6"/>
        <v>0</v>
      </c>
      <c r="F61" s="163">
        <f t="shared" si="6"/>
        <v>0</v>
      </c>
      <c r="G61" s="163">
        <f t="shared" si="6"/>
        <v>270</v>
      </c>
      <c r="H61" s="163"/>
      <c r="I61" s="163">
        <f t="shared" si="6"/>
        <v>0</v>
      </c>
      <c r="J61" s="163">
        <f t="shared" si="6"/>
        <v>0</v>
      </c>
      <c r="K61" s="163">
        <f t="shared" si="6"/>
        <v>125</v>
      </c>
      <c r="L61" s="268">
        <f t="shared" si="6"/>
        <v>0</v>
      </c>
      <c r="M61" s="163">
        <f t="shared" si="6"/>
        <v>0</v>
      </c>
      <c r="N61" s="213">
        <f t="shared" si="6"/>
        <v>0</v>
      </c>
      <c r="O61" s="163">
        <f t="shared" si="6"/>
        <v>500</v>
      </c>
      <c r="P61" s="322">
        <f t="shared" si="6"/>
        <v>895</v>
      </c>
    </row>
    <row r="62" spans="1:17" s="162" customFormat="1" ht="9" customHeight="1">
      <c r="A62" s="616"/>
      <c r="B62" s="616"/>
      <c r="C62" s="616"/>
      <c r="D62" s="163">
        <f>D61/5</f>
        <v>0</v>
      </c>
      <c r="E62" s="163">
        <f t="shared" ref="E62:O62" si="7">E61/5</f>
        <v>0</v>
      </c>
      <c r="F62" s="163">
        <f t="shared" si="7"/>
        <v>0</v>
      </c>
      <c r="G62" s="163">
        <f t="shared" si="7"/>
        <v>54</v>
      </c>
      <c r="H62" s="163"/>
      <c r="I62" s="163">
        <f t="shared" si="7"/>
        <v>0</v>
      </c>
      <c r="J62" s="163">
        <f t="shared" si="7"/>
        <v>0</v>
      </c>
      <c r="K62" s="163">
        <f t="shared" si="7"/>
        <v>25</v>
      </c>
      <c r="L62" s="268">
        <f t="shared" si="7"/>
        <v>0</v>
      </c>
      <c r="M62" s="163">
        <f t="shared" si="7"/>
        <v>0</v>
      </c>
      <c r="N62" s="213">
        <f t="shared" si="7"/>
        <v>0</v>
      </c>
      <c r="O62" s="163">
        <f t="shared" si="7"/>
        <v>100</v>
      </c>
      <c r="P62" s="323">
        <f>P61/5</f>
        <v>179</v>
      </c>
    </row>
    <row r="63" spans="1:17" ht="170.25" customHeight="1">
      <c r="A63" s="616"/>
      <c r="B63" s="616"/>
      <c r="C63" s="616"/>
    </row>
    <row r="64" spans="1:17">
      <c r="B64" s="359"/>
    </row>
    <row r="65" spans="2:2">
      <c r="B65" s="360"/>
    </row>
    <row r="66" spans="2:2">
      <c r="B66" s="361"/>
    </row>
    <row r="67" spans="2:2">
      <c r="B67" s="360"/>
    </row>
    <row r="68" spans="2:2">
      <c r="B68" s="360"/>
    </row>
    <row r="69" spans="2:2">
      <c r="B69" s="360"/>
    </row>
  </sheetData>
  <mergeCells count="3">
    <mergeCell ref="A1:P1"/>
    <mergeCell ref="A2:C3"/>
    <mergeCell ref="A61:C63"/>
  </mergeCells>
  <printOptions horizontalCentered="1"/>
  <pageMargins left="0.39370078740157483" right="0.39370078740157483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67</v>
      </c>
      <c r="E3" s="46"/>
      <c r="F3" s="46"/>
      <c r="G3" s="46"/>
      <c r="H3" s="45" t="s">
        <v>14</v>
      </c>
      <c r="I3" s="89" t="s">
        <v>68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28" t="s">
        <v>56</v>
      </c>
      <c r="B9" s="129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28" t="s">
        <v>57</v>
      </c>
      <c r="B10" s="129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28" t="s">
        <v>76</v>
      </c>
      <c r="B11" s="130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28" t="s">
        <v>77</v>
      </c>
      <c r="B12" s="131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28" t="s">
        <v>71</v>
      </c>
      <c r="B13" s="131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28" t="s">
        <v>72</v>
      </c>
      <c r="B14" s="132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 xml:space="preserve">EYELEVEL - JENEČ </v>
      </c>
      <c r="E30" s="46"/>
      <c r="F30" s="46"/>
      <c r="G30" s="46"/>
      <c r="H30" s="45" t="s">
        <v>14</v>
      </c>
      <c r="I30" s="89" t="str">
        <f>I3</f>
        <v>731 438 517, 776 107 716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28" t="s">
        <v>56</v>
      </c>
      <c r="B36" s="129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28" t="s">
        <v>57</v>
      </c>
      <c r="B37" s="129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28" t="s">
        <v>76</v>
      </c>
      <c r="B38" s="130"/>
      <c r="C38" s="99" t="str">
        <f>JL!F19</f>
        <v>Pečené kuřecí stehno alá Kachna, dušené červené zelí, bramborové knedlíky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28" t="s">
        <v>77</v>
      </c>
      <c r="B39" s="131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28" t="s">
        <v>71</v>
      </c>
      <c r="B40" s="131"/>
      <c r="C40" s="99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28" t="s">
        <v>72</v>
      </c>
      <c r="B41" s="132"/>
      <c r="C41" s="99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 xml:space="preserve">EYELEVEL - JENEČ </v>
      </c>
      <c r="E57" s="46"/>
      <c r="F57" s="46"/>
      <c r="G57" s="46"/>
      <c r="H57" s="45" t="s">
        <v>14</v>
      </c>
      <c r="I57" s="89" t="str">
        <f>I30</f>
        <v>731 438 517, 776 107 716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28" t="s">
        <v>56</v>
      </c>
      <c r="B63" s="129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28" t="s">
        <v>57</v>
      </c>
      <c r="B64" s="129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28" t="s">
        <v>76</v>
      </c>
      <c r="B65" s="130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28" t="s">
        <v>77</v>
      </c>
      <c r="B66" s="131"/>
      <c r="C66" s="99" t="str">
        <f>JL!I23</f>
        <v>Pečený plněný paprikový lusk v rajské omáčce, houskové knedlíky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28" t="s">
        <v>71</v>
      </c>
      <c r="B67" s="131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28" t="s">
        <v>72</v>
      </c>
      <c r="B68" s="132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 xml:space="preserve">EYELEVEL - JENEČ </v>
      </c>
      <c r="E84" s="46"/>
      <c r="F84" s="46"/>
      <c r="G84" s="46"/>
      <c r="H84" s="45" t="s">
        <v>14</v>
      </c>
      <c r="I84" s="89" t="str">
        <f>I57</f>
        <v>731 438 517, 776 107 716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28" t="s">
        <v>56</v>
      </c>
      <c r="B90" s="129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28" t="s">
        <v>57</v>
      </c>
      <c r="B91" s="129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28" t="s">
        <v>76</v>
      </c>
      <c r="B92" s="130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28" t="s">
        <v>77</v>
      </c>
      <c r="B93" s="131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28" t="s">
        <v>71</v>
      </c>
      <c r="B94" s="131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28" t="s">
        <v>72</v>
      </c>
      <c r="B95" s="132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 xml:space="preserve">EYELEVEL - JENEČ </v>
      </c>
      <c r="E111" s="46"/>
      <c r="F111" s="46"/>
      <c r="G111" s="46"/>
      <c r="H111" s="45" t="s">
        <v>14</v>
      </c>
      <c r="I111" s="89" t="str">
        <f>I84</f>
        <v>731 438 517, 776 107 716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28" t="s">
        <v>56</v>
      </c>
      <c r="B117" s="129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28" t="s">
        <v>57</v>
      </c>
      <c r="B118" s="129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28" t="s">
        <v>76</v>
      </c>
      <c r="B119" s="130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28" t="s">
        <v>77</v>
      </c>
      <c r="B120" s="131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28" t="s">
        <v>71</v>
      </c>
      <c r="B121" s="131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28" t="s">
        <v>72</v>
      </c>
      <c r="B122" s="132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73</v>
      </c>
      <c r="E3" s="46"/>
      <c r="F3" s="46"/>
      <c r="G3" s="46"/>
      <c r="H3" s="45" t="s">
        <v>14</v>
      </c>
      <c r="I3" s="89">
        <v>602881440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1"/>
      <c r="G4" s="90"/>
      <c r="H4" s="90"/>
      <c r="I4" s="90"/>
      <c r="J4" s="90"/>
      <c r="K4" s="91"/>
      <c r="L4" s="48"/>
      <c r="M4" s="91"/>
    </row>
    <row r="5" spans="1:13" ht="18" customHeight="1">
      <c r="A5" s="12"/>
      <c r="B5" s="41"/>
      <c r="C5" s="13" t="s">
        <v>16</v>
      </c>
      <c r="D5" s="44"/>
      <c r="E5" s="49" t="s">
        <v>17</v>
      </c>
      <c r="F5" s="14" t="s">
        <v>18</v>
      </c>
      <c r="G5" s="41" t="s">
        <v>19</v>
      </c>
      <c r="H5" s="41"/>
      <c r="I5" s="15" t="s">
        <v>20</v>
      </c>
      <c r="J5" s="15" t="s">
        <v>21</v>
      </c>
      <c r="K5" s="44"/>
      <c r="L5" s="88" t="s">
        <v>22</v>
      </c>
      <c r="M5" s="9"/>
    </row>
    <row r="6" spans="1:13" ht="15.75" customHeight="1">
      <c r="A6" s="50"/>
      <c r="B6" s="90"/>
      <c r="C6" s="48"/>
      <c r="D6" s="91"/>
      <c r="E6" s="92" t="s">
        <v>23</v>
      </c>
      <c r="F6" s="11"/>
      <c r="G6" s="16" t="s">
        <v>24</v>
      </c>
      <c r="H6" s="49" t="s">
        <v>5</v>
      </c>
      <c r="I6" s="15" t="s">
        <v>25</v>
      </c>
      <c r="J6" s="17" t="s">
        <v>26</v>
      </c>
      <c r="K6" s="91"/>
      <c r="L6" s="92" t="s">
        <v>27</v>
      </c>
      <c r="M6" s="1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5"/>
      <c r="J7" s="15"/>
      <c r="K7" s="53"/>
      <c r="L7" s="55" t="s">
        <v>29</v>
      </c>
      <c r="M7" s="56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4" t="s">
        <v>56</v>
      </c>
      <c r="B9" s="95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94" t="s">
        <v>57</v>
      </c>
      <c r="B10" s="95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94" t="s">
        <v>69</v>
      </c>
      <c r="B11" s="98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94" t="s">
        <v>70</v>
      </c>
      <c r="B12" s="10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94" t="s">
        <v>71</v>
      </c>
      <c r="B13" s="10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94" t="s">
        <v>72</v>
      </c>
      <c r="B14" s="103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KLOKOČKA AUTOSALON - ŘEPY</v>
      </c>
      <c r="E30" s="46"/>
      <c r="F30" s="46"/>
      <c r="G30" s="46"/>
      <c r="H30" s="45" t="s">
        <v>14</v>
      </c>
      <c r="I30" s="89">
        <f>I3</f>
        <v>602881440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1"/>
      <c r="G31" s="90"/>
      <c r="H31" s="90"/>
      <c r="I31" s="90"/>
      <c r="J31" s="90"/>
      <c r="K31" s="91"/>
      <c r="L31" s="48"/>
      <c r="M31" s="91"/>
    </row>
    <row r="32" spans="1:13" ht="18" customHeight="1">
      <c r="A32" s="12"/>
      <c r="B32" s="41"/>
      <c r="C32" s="13" t="s">
        <v>16</v>
      </c>
      <c r="D32" s="44"/>
      <c r="E32" s="49" t="s">
        <v>17</v>
      </c>
      <c r="F32" s="14" t="s">
        <v>18</v>
      </c>
      <c r="G32" s="41" t="s">
        <v>19</v>
      </c>
      <c r="H32" s="41"/>
      <c r="I32" s="15" t="s">
        <v>20</v>
      </c>
      <c r="J32" s="15" t="s">
        <v>21</v>
      </c>
      <c r="K32" s="44"/>
      <c r="L32" s="88" t="s">
        <v>22</v>
      </c>
      <c r="M32" s="9"/>
    </row>
    <row r="33" spans="1:13" ht="15.75" customHeight="1">
      <c r="A33" s="50"/>
      <c r="B33" s="90"/>
      <c r="C33" s="48"/>
      <c r="D33" s="91"/>
      <c r="E33" s="92" t="s">
        <v>23</v>
      </c>
      <c r="F33" s="11"/>
      <c r="G33" s="16" t="s">
        <v>24</v>
      </c>
      <c r="H33" s="49" t="s">
        <v>5</v>
      </c>
      <c r="I33" s="15" t="s">
        <v>25</v>
      </c>
      <c r="J33" s="17" t="s">
        <v>26</v>
      </c>
      <c r="K33" s="91"/>
      <c r="L33" s="92" t="s">
        <v>27</v>
      </c>
      <c r="M33" s="1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5"/>
      <c r="J34" s="15"/>
      <c r="K34" s="53"/>
      <c r="L34" s="55" t="s">
        <v>29</v>
      </c>
      <c r="M34" s="56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4" t="s">
        <v>56</v>
      </c>
      <c r="B36" s="95"/>
      <c r="C36" s="110" t="str">
        <f>JL!F12</f>
        <v>Kuřecí vývar s těstovinovou rýží</v>
      </c>
      <c r="D36" s="9"/>
      <c r="E36" s="19" t="s">
        <v>31</v>
      </c>
      <c r="F36" s="84"/>
      <c r="G36" s="22"/>
      <c r="H36" s="23"/>
      <c r="I36" s="23"/>
      <c r="J36" s="24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Čočková</v>
      </c>
      <c r="D37" s="9"/>
      <c r="E37" s="92" t="s">
        <v>31</v>
      </c>
      <c r="F37" s="84"/>
      <c r="G37" s="97"/>
      <c r="H37" s="23"/>
      <c r="I37" s="25"/>
      <c r="J37" s="24"/>
      <c r="K37" s="8"/>
      <c r="L37" s="96"/>
      <c r="M37" s="9"/>
    </row>
    <row r="38" spans="1:13" ht="18.95" customHeight="1">
      <c r="A38" s="94" t="s">
        <v>69</v>
      </c>
      <c r="B38" s="98"/>
      <c r="C38" s="99" t="str">
        <f>JL!F19</f>
        <v>Pečené kuřecí stehno alá Kachna, dušené červené zelí, bramborové knedlíky</v>
      </c>
      <c r="D38" s="9"/>
      <c r="E38" s="19" t="s">
        <v>31</v>
      </c>
      <c r="F38" s="84"/>
      <c r="G38" s="112"/>
      <c r="H38" s="23"/>
      <c r="I38" s="25"/>
      <c r="J38" s="24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Hrachová kaše s cibulkou, uzená vepřová plec, kyselá okurka</v>
      </c>
      <c r="D39" s="9"/>
      <c r="E39" s="92" t="s">
        <v>31</v>
      </c>
      <c r="F39" s="84"/>
      <c r="G39" s="26"/>
      <c r="H39" s="23"/>
      <c r="I39" s="27"/>
      <c r="J39" s="24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Květákovo-brokolicové placičky se sýrem, vařené brambory, jogurtový dip</v>
      </c>
      <c r="D40" s="9"/>
      <c r="E40" s="19" t="s">
        <v>31</v>
      </c>
      <c r="F40" s="84"/>
      <c r="G40" s="26"/>
      <c r="H40" s="23"/>
      <c r="I40" s="27"/>
      <c r="J40" s="24"/>
      <c r="K40" s="8"/>
      <c r="L40" s="96"/>
      <c r="M40" s="9"/>
    </row>
    <row r="41" spans="1:13" ht="18.95" customHeight="1">
      <c r="A41" s="94" t="s">
        <v>72</v>
      </c>
      <c r="B41" s="103"/>
      <c r="C41" s="99">
        <f>JL!F32</f>
        <v>0</v>
      </c>
      <c r="D41" s="9"/>
      <c r="E41" s="19" t="s">
        <v>31</v>
      </c>
      <c r="F41" s="84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84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84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KLOKOČKA AUTOSALON - ŘEPY</v>
      </c>
      <c r="E57" s="46"/>
      <c r="F57" s="46"/>
      <c r="G57" s="46"/>
      <c r="H57" s="45" t="s">
        <v>14</v>
      </c>
      <c r="I57" s="89">
        <f>I30</f>
        <v>602881440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1"/>
      <c r="G58" s="90"/>
      <c r="H58" s="90"/>
      <c r="I58" s="90"/>
      <c r="J58" s="90"/>
      <c r="K58" s="91"/>
      <c r="L58" s="48"/>
      <c r="M58" s="91"/>
    </row>
    <row r="59" spans="1:13" ht="18" customHeight="1">
      <c r="A59" s="12"/>
      <c r="B59" s="41"/>
      <c r="C59" s="13" t="s">
        <v>16</v>
      </c>
      <c r="D59" s="44"/>
      <c r="E59" s="49" t="s">
        <v>17</v>
      </c>
      <c r="F59" s="14" t="s">
        <v>18</v>
      </c>
      <c r="G59" s="41" t="s">
        <v>19</v>
      </c>
      <c r="H59" s="41"/>
      <c r="I59" s="15" t="s">
        <v>20</v>
      </c>
      <c r="J59" s="15" t="s">
        <v>21</v>
      </c>
      <c r="K59" s="44"/>
      <c r="L59" s="88" t="s">
        <v>22</v>
      </c>
      <c r="M59" s="9"/>
    </row>
    <row r="60" spans="1:13" ht="15.75" customHeight="1">
      <c r="A60" s="50"/>
      <c r="B60" s="90"/>
      <c r="C60" s="48"/>
      <c r="D60" s="91"/>
      <c r="E60" s="92" t="s">
        <v>23</v>
      </c>
      <c r="F60" s="11"/>
      <c r="G60" s="16" t="s">
        <v>24</v>
      </c>
      <c r="H60" s="49" t="s">
        <v>5</v>
      </c>
      <c r="I60" s="15" t="s">
        <v>25</v>
      </c>
      <c r="J60" s="17" t="s">
        <v>26</v>
      </c>
      <c r="K60" s="91"/>
      <c r="L60" s="92" t="s">
        <v>27</v>
      </c>
      <c r="M60" s="1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5"/>
      <c r="J61" s="15"/>
      <c r="K61" s="53"/>
      <c r="L61" s="55" t="s">
        <v>29</v>
      </c>
      <c r="M61" s="56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4" t="s">
        <v>56</v>
      </c>
      <c r="B63" s="95"/>
      <c r="C63" s="110" t="str">
        <f>JL!I12</f>
        <v>Hovězí se strouháním</v>
      </c>
      <c r="D63" s="9"/>
      <c r="E63" s="19" t="s">
        <v>31</v>
      </c>
      <c r="F63" s="84"/>
      <c r="G63" s="22"/>
      <c r="H63" s="23"/>
      <c r="I63" s="23"/>
      <c r="J63" s="24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Frankfurtská s párkem a bramborami</v>
      </c>
      <c r="D64" s="9"/>
      <c r="E64" s="92" t="s">
        <v>31</v>
      </c>
      <c r="F64" s="84"/>
      <c r="G64" s="97"/>
      <c r="H64" s="23"/>
      <c r="I64" s="25"/>
      <c r="J64" s="24"/>
      <c r="K64" s="8"/>
      <c r="L64" s="96"/>
      <c r="M64" s="9"/>
    </row>
    <row r="65" spans="1:13" ht="18.95" customHeight="1">
      <c r="A65" s="94" t="s">
        <v>69</v>
      </c>
      <c r="B65" s="98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84"/>
      <c r="G65" s="26"/>
      <c r="H65" s="23"/>
      <c r="I65" s="25"/>
      <c r="J65" s="24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Pečený plněný paprikový lusk v rajské omáčce, houskové knedlíky</v>
      </c>
      <c r="D66" s="9"/>
      <c r="E66" s="92" t="s">
        <v>31</v>
      </c>
      <c r="F66" s="84"/>
      <c r="G66" s="26"/>
      <c r="H66" s="23"/>
      <c r="I66" s="27"/>
      <c r="J66" s="24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84"/>
      <c r="G67" s="26"/>
      <c r="H67" s="23"/>
      <c r="I67" s="27"/>
      <c r="J67" s="24"/>
      <c r="K67" s="8"/>
      <c r="L67" s="96"/>
      <c r="M67" s="9"/>
    </row>
    <row r="68" spans="1:13" ht="18.95" customHeight="1">
      <c r="A68" s="94" t="s">
        <v>72</v>
      </c>
      <c r="B68" s="103"/>
      <c r="C68" s="99" t="e">
        <f>JL!#REF!</f>
        <v>#REF!</v>
      </c>
      <c r="D68" s="9"/>
      <c r="E68" s="19" t="s">
        <v>31</v>
      </c>
      <c r="F68" s="84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84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84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KLOKOČKA AUTOSALON - ŘEPY</v>
      </c>
      <c r="E84" s="46"/>
      <c r="F84" s="46"/>
      <c r="G84" s="46"/>
      <c r="H84" s="45" t="s">
        <v>14</v>
      </c>
      <c r="I84" s="89">
        <f>I57</f>
        <v>602881440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1"/>
      <c r="G85" s="90"/>
      <c r="H85" s="90"/>
      <c r="I85" s="90"/>
      <c r="J85" s="90"/>
      <c r="K85" s="91"/>
      <c r="L85" s="48"/>
      <c r="M85" s="91"/>
    </row>
    <row r="86" spans="1:13" ht="18" customHeight="1">
      <c r="A86" s="12"/>
      <c r="B86" s="41"/>
      <c r="C86" s="13" t="s">
        <v>16</v>
      </c>
      <c r="D86" s="44"/>
      <c r="E86" s="49" t="s">
        <v>17</v>
      </c>
      <c r="F86" s="14" t="s">
        <v>18</v>
      </c>
      <c r="G86" s="41" t="s">
        <v>19</v>
      </c>
      <c r="H86" s="41"/>
      <c r="I86" s="15" t="s">
        <v>20</v>
      </c>
      <c r="J86" s="15" t="s">
        <v>21</v>
      </c>
      <c r="K86" s="44"/>
      <c r="L86" s="88" t="s">
        <v>22</v>
      </c>
      <c r="M86" s="9"/>
    </row>
    <row r="87" spans="1:13" ht="15.75" customHeight="1">
      <c r="A87" s="50"/>
      <c r="B87" s="90"/>
      <c r="C87" s="48"/>
      <c r="D87" s="91"/>
      <c r="E87" s="92" t="s">
        <v>23</v>
      </c>
      <c r="F87" s="11"/>
      <c r="G87" s="16" t="s">
        <v>24</v>
      </c>
      <c r="H87" s="49" t="s">
        <v>5</v>
      </c>
      <c r="I87" s="15" t="s">
        <v>25</v>
      </c>
      <c r="J87" s="17" t="s">
        <v>26</v>
      </c>
      <c r="K87" s="91"/>
      <c r="L87" s="92" t="s">
        <v>27</v>
      </c>
      <c r="M87" s="1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5"/>
      <c r="J88" s="15"/>
      <c r="K88" s="53"/>
      <c r="L88" s="55" t="s">
        <v>29</v>
      </c>
      <c r="M88" s="56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4" t="s">
        <v>56</v>
      </c>
      <c r="B90" s="95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94" t="s">
        <v>69</v>
      </c>
      <c r="B92" s="98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112"/>
      <c r="H92" s="23"/>
      <c r="I92" s="25"/>
      <c r="J92" s="24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94" t="s">
        <v>72</v>
      </c>
      <c r="B95" s="103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KLOKOČKA AUTOSALON - ŘEPY</v>
      </c>
      <c r="E111" s="46"/>
      <c r="F111" s="46"/>
      <c r="G111" s="46"/>
      <c r="H111" s="45" t="s">
        <v>14</v>
      </c>
      <c r="I111" s="89">
        <f>I84</f>
        <v>602881440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1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2"/>
      <c r="B113" s="41"/>
      <c r="C113" s="13" t="s">
        <v>16</v>
      </c>
      <c r="D113" s="44"/>
      <c r="E113" s="49" t="s">
        <v>17</v>
      </c>
      <c r="F113" s="14" t="s">
        <v>18</v>
      </c>
      <c r="G113" s="41" t="s">
        <v>19</v>
      </c>
      <c r="H113" s="41"/>
      <c r="I113" s="15" t="s">
        <v>20</v>
      </c>
      <c r="J113" s="15" t="s">
        <v>21</v>
      </c>
      <c r="K113" s="44"/>
      <c r="L113" s="88" t="s">
        <v>22</v>
      </c>
      <c r="M113" s="9"/>
    </row>
    <row r="114" spans="1:13" ht="15.75" customHeight="1">
      <c r="A114" s="50"/>
      <c r="B114" s="90"/>
      <c r="C114" s="48"/>
      <c r="D114" s="91"/>
      <c r="E114" s="92" t="s">
        <v>23</v>
      </c>
      <c r="F114" s="11"/>
      <c r="G114" s="16" t="s">
        <v>24</v>
      </c>
      <c r="H114" s="49" t="s">
        <v>5</v>
      </c>
      <c r="I114" s="15" t="s">
        <v>25</v>
      </c>
      <c r="J114" s="17" t="s">
        <v>26</v>
      </c>
      <c r="K114" s="91"/>
      <c r="L114" s="92" t="s">
        <v>27</v>
      </c>
      <c r="M114" s="1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5"/>
      <c r="J115" s="15"/>
      <c r="K115" s="53"/>
      <c r="L115" s="55" t="s">
        <v>29</v>
      </c>
      <c r="M115" s="56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4" t="s">
        <v>56</v>
      </c>
      <c r="B117" s="95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94" t="s">
        <v>69</v>
      </c>
      <c r="B119" s="98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94" t="s">
        <v>71</v>
      </c>
      <c r="B121" s="102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94" t="s">
        <v>72</v>
      </c>
      <c r="B122" s="103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37"/>
  <sheetViews>
    <sheetView topLeftCell="A105" workbookViewId="0">
      <selection activeCell="D8" sqref="D8:E8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1"/>
      <c r="C1" s="41"/>
      <c r="D1" s="41"/>
      <c r="E1" s="41"/>
      <c r="F1" s="41"/>
      <c r="G1" s="42"/>
      <c r="H1" s="6" t="s">
        <v>11</v>
      </c>
      <c r="I1" s="43">
        <f>JL!B10</f>
        <v>45845</v>
      </c>
      <c r="J1" s="41"/>
      <c r="K1" s="41"/>
      <c r="L1" s="41"/>
      <c r="M1" s="44"/>
    </row>
    <row r="2" spans="1:13" ht="16.5" customHeight="1">
      <c r="A2" s="87" t="s">
        <v>12</v>
      </c>
      <c r="B2" s="8"/>
      <c r="C2" s="9"/>
      <c r="D2" s="88" t="s">
        <v>13</v>
      </c>
      <c r="E2" s="8"/>
      <c r="F2" s="8"/>
      <c r="G2" s="8"/>
      <c r="H2" s="87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5" t="s">
        <v>15</v>
      </c>
      <c r="B3" s="46"/>
      <c r="C3" s="9"/>
      <c r="D3" s="59" t="s">
        <v>85</v>
      </c>
      <c r="E3" s="46"/>
      <c r="F3" s="46"/>
      <c r="G3" s="46"/>
      <c r="H3" s="45" t="s">
        <v>14</v>
      </c>
      <c r="I3" s="89">
        <v>731438009</v>
      </c>
      <c r="J3" s="46"/>
      <c r="K3" s="46"/>
      <c r="L3" s="46"/>
      <c r="M3" s="47"/>
    </row>
    <row r="4" spans="1:13" ht="12.95" customHeight="1">
      <c r="A4" s="369" t="s">
        <v>192</v>
      </c>
      <c r="B4" s="370" t="s">
        <v>193</v>
      </c>
      <c r="C4" s="369" t="s">
        <v>194</v>
      </c>
      <c r="D4" s="371"/>
      <c r="E4" s="624" t="s">
        <v>195</v>
      </c>
      <c r="F4" s="625"/>
      <c r="G4" s="625"/>
      <c r="H4" s="625"/>
      <c r="I4" s="372"/>
      <c r="J4" s="372"/>
      <c r="K4" s="371"/>
      <c r="L4" s="373" t="s">
        <v>196</v>
      </c>
      <c r="M4" s="371"/>
    </row>
    <row r="5" spans="1:13" ht="18" customHeight="1">
      <c r="A5" s="622" t="s">
        <v>197</v>
      </c>
      <c r="B5" s="623"/>
      <c r="C5" s="374" t="s">
        <v>16</v>
      </c>
      <c r="D5" s="375"/>
      <c r="E5" s="376" t="s">
        <v>17</v>
      </c>
      <c r="F5" s="377" t="s">
        <v>18</v>
      </c>
      <c r="G5" s="378" t="s">
        <v>19</v>
      </c>
      <c r="H5" s="378"/>
      <c r="I5" s="379" t="s">
        <v>20</v>
      </c>
      <c r="J5" s="379" t="s">
        <v>21</v>
      </c>
      <c r="K5" s="375"/>
      <c r="L5" s="380" t="s">
        <v>22</v>
      </c>
      <c r="M5" s="381"/>
    </row>
    <row r="6" spans="1:13" ht="15.75" customHeight="1">
      <c r="A6" s="382"/>
      <c r="B6" s="372"/>
      <c r="C6" s="369"/>
      <c r="D6" s="371"/>
      <c r="E6" s="383" t="s">
        <v>23</v>
      </c>
      <c r="F6" s="384"/>
      <c r="G6" s="385" t="s">
        <v>24</v>
      </c>
      <c r="H6" s="386" t="s">
        <v>5</v>
      </c>
      <c r="I6" s="379" t="s">
        <v>25</v>
      </c>
      <c r="J6" s="387" t="s">
        <v>26</v>
      </c>
      <c r="K6" s="371"/>
      <c r="L6" s="383" t="s">
        <v>27</v>
      </c>
      <c r="M6" s="388" t="s">
        <v>28</v>
      </c>
    </row>
    <row r="7" spans="1:13">
      <c r="A7" s="389"/>
      <c r="B7" s="390"/>
      <c r="C7" s="391"/>
      <c r="D7" s="392"/>
      <c r="E7" s="390"/>
      <c r="F7" s="393"/>
      <c r="G7" s="391"/>
      <c r="H7" s="390"/>
      <c r="I7" s="379"/>
      <c r="J7" s="379"/>
      <c r="K7" s="392"/>
      <c r="L7" s="394" t="s">
        <v>29</v>
      </c>
      <c r="M7" s="395" t="s">
        <v>30</v>
      </c>
    </row>
    <row r="8" spans="1:13">
      <c r="A8" s="93">
        <v>1</v>
      </c>
      <c r="B8" s="19"/>
      <c r="C8" s="93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69" t="s">
        <v>56</v>
      </c>
      <c r="B9" s="170"/>
      <c r="C9" s="88" t="str">
        <f>JL!C12</f>
        <v>Hovězí s kapáním a zeleninou</v>
      </c>
      <c r="D9" s="9"/>
      <c r="E9" s="19" t="s">
        <v>31</v>
      </c>
      <c r="F9" s="21"/>
      <c r="G9" s="22"/>
      <c r="H9" s="23"/>
      <c r="I9" s="23"/>
      <c r="J9" s="24"/>
      <c r="K9" s="90"/>
      <c r="L9" s="96"/>
      <c r="M9" s="91"/>
    </row>
    <row r="10" spans="1:13" ht="18.95" customHeight="1">
      <c r="A10" s="169" t="s">
        <v>57</v>
      </c>
      <c r="B10" s="170"/>
      <c r="C10" s="88" t="str">
        <f>JL!C15</f>
        <v>Krém z pečené mrkve</v>
      </c>
      <c r="D10" s="9"/>
      <c r="E10" s="92" t="s">
        <v>31</v>
      </c>
      <c r="F10" s="21"/>
      <c r="G10" s="97"/>
      <c r="H10" s="23"/>
      <c r="I10" s="25"/>
      <c r="J10" s="24"/>
      <c r="K10" s="8"/>
      <c r="L10" s="96"/>
      <c r="M10" s="9"/>
    </row>
    <row r="11" spans="1:13" ht="18.95" customHeight="1">
      <c r="A11" s="169" t="s">
        <v>80</v>
      </c>
      <c r="B11" s="171"/>
      <c r="C11" s="99" t="str">
        <f>JL!C19</f>
        <v>Vepřový kotlet se šunkou, slaninou a smetanou, šťouchané brambory se smaženou cibulí</v>
      </c>
      <c r="D11" s="9"/>
      <c r="E11" s="19" t="s">
        <v>31</v>
      </c>
      <c r="F11" s="21"/>
      <c r="G11" s="26"/>
      <c r="H11" s="100"/>
      <c r="I11" s="25"/>
      <c r="J11" s="24"/>
      <c r="K11" s="90"/>
      <c r="L11" s="101"/>
      <c r="M11" s="91"/>
    </row>
    <row r="12" spans="1:13" ht="18.95" customHeight="1">
      <c r="A12" s="169" t="s">
        <v>82</v>
      </c>
      <c r="B12" s="172"/>
      <c r="C12" s="99" t="str">
        <f>JL!C23</f>
        <v>Kuřecí nudličky "Chow mein" s čínskými nudlemi</v>
      </c>
      <c r="D12" s="9"/>
      <c r="E12" s="92" t="s">
        <v>31</v>
      </c>
      <c r="F12" s="21"/>
      <c r="G12" s="26"/>
      <c r="H12" s="23"/>
      <c r="I12" s="25"/>
      <c r="J12" s="24"/>
      <c r="K12" s="8"/>
      <c r="L12" s="96"/>
      <c r="M12" s="9"/>
    </row>
    <row r="13" spans="1:13" ht="18.95" customHeight="1">
      <c r="A13" s="169" t="s">
        <v>81</v>
      </c>
      <c r="B13" s="172"/>
      <c r="C13" s="99" t="str">
        <f>JL!C27</f>
        <v>Rizoto ze sójového masa, strouhaný sýr, okurka (sójové maso, cibule, olej, sůl, pepř, sójová omáčka, zelenina, petrželka, sýr)</v>
      </c>
      <c r="D13" s="9"/>
      <c r="E13" s="19" t="s">
        <v>31</v>
      </c>
      <c r="F13" s="21"/>
      <c r="G13" s="26"/>
      <c r="H13" s="23"/>
      <c r="I13" s="27"/>
      <c r="J13" s="24"/>
      <c r="K13" s="8"/>
      <c r="L13" s="96"/>
      <c r="M13" s="9"/>
    </row>
    <row r="14" spans="1:13" ht="18.95" customHeight="1">
      <c r="A14" s="169" t="s">
        <v>83</v>
      </c>
      <c r="B14" s="173"/>
      <c r="C14" s="99">
        <f>JL!C32</f>
        <v>0</v>
      </c>
      <c r="D14" s="9"/>
      <c r="E14" s="19" t="s">
        <v>31</v>
      </c>
      <c r="F14" s="21"/>
      <c r="G14" s="26"/>
      <c r="H14" s="23"/>
      <c r="I14" s="27"/>
      <c r="J14" s="24"/>
      <c r="K14" s="90"/>
      <c r="L14" s="101"/>
      <c r="M14" s="91"/>
    </row>
    <row r="15" spans="1:13" ht="18.95" customHeight="1">
      <c r="A15" s="104"/>
      <c r="B15" s="105"/>
      <c r="C15" s="617"/>
      <c r="D15" s="618"/>
      <c r="E15" s="19"/>
      <c r="F15" s="21"/>
      <c r="G15" s="26"/>
      <c r="H15" s="23"/>
      <c r="I15" s="27"/>
      <c r="J15" s="24"/>
      <c r="K15" s="8"/>
      <c r="L15" s="96"/>
      <c r="M15" s="9"/>
    </row>
    <row r="16" spans="1:13" ht="18.95" customHeight="1">
      <c r="A16" s="88"/>
      <c r="B16" s="90"/>
      <c r="C16" s="88"/>
      <c r="D16" s="9"/>
      <c r="E16" s="19"/>
      <c r="F16" s="21"/>
      <c r="G16" s="28"/>
      <c r="H16" s="23"/>
      <c r="I16" s="27"/>
      <c r="J16" s="24"/>
      <c r="K16" s="90"/>
      <c r="L16" s="101"/>
      <c r="M16" s="91"/>
    </row>
    <row r="17" spans="1:13" ht="18.95" customHeight="1">
      <c r="A17" s="88"/>
      <c r="B17" s="8"/>
      <c r="C17" s="106"/>
      <c r="D17" s="107"/>
      <c r="E17" s="19"/>
      <c r="F17" s="21"/>
      <c r="G17" s="28"/>
      <c r="H17" s="23"/>
      <c r="I17" s="25"/>
      <c r="J17" s="24"/>
      <c r="K17" s="8"/>
      <c r="L17" s="96"/>
      <c r="M17" s="9"/>
    </row>
    <row r="18" spans="1:13" ht="36" customHeight="1">
      <c r="A18" s="93"/>
      <c r="B18" s="90"/>
      <c r="C18" s="88"/>
      <c r="D18" s="9"/>
      <c r="E18" s="19"/>
      <c r="F18" s="21"/>
      <c r="G18" s="28"/>
      <c r="H18" s="23"/>
      <c r="I18" s="27"/>
      <c r="J18" s="24"/>
      <c r="K18" s="90"/>
      <c r="L18" s="101"/>
      <c r="M18" s="91"/>
    </row>
    <row r="19" spans="1:13" ht="18.95" customHeight="1">
      <c r="A19" s="88"/>
      <c r="B19" s="8"/>
      <c r="C19" s="88"/>
      <c r="D19" s="9"/>
      <c r="E19" s="19"/>
      <c r="F19" s="21"/>
      <c r="G19" s="28"/>
      <c r="H19" s="23"/>
      <c r="I19" s="25"/>
      <c r="J19" s="24"/>
      <c r="K19" s="8"/>
      <c r="L19" s="96"/>
      <c r="M19" s="9"/>
    </row>
    <row r="20" spans="1:13" ht="18.95" customHeight="1">
      <c r="A20" s="88"/>
      <c r="B20" s="8"/>
      <c r="C20" s="88"/>
      <c r="D20" s="9"/>
      <c r="E20" s="19"/>
      <c r="F20" s="21"/>
      <c r="G20" s="28"/>
      <c r="H20" s="23"/>
      <c r="I20" s="25"/>
      <c r="J20" s="24"/>
      <c r="K20" s="8"/>
      <c r="L20" s="96"/>
      <c r="M20" s="9"/>
    </row>
    <row r="21" spans="1:13" ht="18.95" customHeight="1">
      <c r="A21" s="88"/>
      <c r="B21" s="8"/>
      <c r="C21" s="88"/>
      <c r="D21" s="8"/>
      <c r="E21" s="21"/>
      <c r="F21" s="21"/>
      <c r="G21" s="29"/>
      <c r="H21" s="23"/>
      <c r="I21" s="15"/>
      <c r="J21" s="15"/>
      <c r="K21" s="15"/>
      <c r="L21" s="96"/>
      <c r="M21" s="15"/>
    </row>
    <row r="22" spans="1:13" ht="18.95" customHeight="1">
      <c r="A22" s="57" t="s">
        <v>32</v>
      </c>
      <c r="H22" s="30"/>
      <c r="K22" s="31"/>
      <c r="L22" s="90"/>
      <c r="M22" s="91"/>
    </row>
    <row r="23" spans="1:13">
      <c r="A23" s="88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88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19" t="s">
        <v>46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1"/>
    </row>
    <row r="28" spans="1:13" ht="35.1" customHeight="1">
      <c r="A28" s="5" t="s">
        <v>41</v>
      </c>
      <c r="B28" s="41"/>
      <c r="C28" s="41"/>
      <c r="D28" s="41"/>
      <c r="E28" s="41"/>
      <c r="F28" s="41"/>
      <c r="G28" s="42"/>
      <c r="H28" s="6" t="s">
        <v>11</v>
      </c>
      <c r="I28" s="43">
        <f>I1+1</f>
        <v>45846</v>
      </c>
      <c r="J28" s="41"/>
      <c r="K28" s="41"/>
      <c r="L28" s="41"/>
      <c r="M28" s="44"/>
    </row>
    <row r="29" spans="1:13" ht="16.5" customHeight="1">
      <c r="A29" s="87" t="s">
        <v>12</v>
      </c>
      <c r="B29" s="8"/>
      <c r="C29" s="9"/>
      <c r="D29" s="88" t="s">
        <v>13</v>
      </c>
      <c r="E29" s="8"/>
      <c r="F29" s="8"/>
      <c r="G29" s="8"/>
      <c r="H29" s="87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5" t="s">
        <v>15</v>
      </c>
      <c r="B30" s="46"/>
      <c r="C30" s="9"/>
      <c r="D30" s="59" t="str">
        <f>D3</f>
        <v>VALEO - ŽEBRÁK</v>
      </c>
      <c r="E30" s="46"/>
      <c r="F30" s="46"/>
      <c r="G30" s="46"/>
      <c r="H30" s="45" t="s">
        <v>14</v>
      </c>
      <c r="I30" s="89">
        <f>I3</f>
        <v>731438009</v>
      </c>
      <c r="J30" s="46"/>
      <c r="K30" s="46"/>
      <c r="L30" s="46"/>
      <c r="M30" s="47"/>
    </row>
    <row r="31" spans="1:13" ht="12.95" customHeight="1">
      <c r="A31" s="369" t="s">
        <v>192</v>
      </c>
      <c r="B31" s="370" t="s">
        <v>193</v>
      </c>
      <c r="C31" s="369" t="s">
        <v>194</v>
      </c>
      <c r="D31" s="371"/>
      <c r="E31" s="624" t="s">
        <v>195</v>
      </c>
      <c r="F31" s="625"/>
      <c r="G31" s="625"/>
      <c r="H31" s="625"/>
      <c r="I31" s="372"/>
      <c r="J31" s="372"/>
      <c r="K31" s="371"/>
      <c r="L31" s="373" t="s">
        <v>196</v>
      </c>
      <c r="M31" s="371"/>
    </row>
    <row r="32" spans="1:13" ht="18" customHeight="1">
      <c r="A32" s="622" t="s">
        <v>197</v>
      </c>
      <c r="B32" s="623"/>
      <c r="C32" s="374" t="s">
        <v>16</v>
      </c>
      <c r="D32" s="375"/>
      <c r="E32" s="386" t="s">
        <v>17</v>
      </c>
      <c r="F32" s="377" t="s">
        <v>18</v>
      </c>
      <c r="G32" s="396" t="s">
        <v>19</v>
      </c>
      <c r="H32" s="396"/>
      <c r="I32" s="379" t="s">
        <v>20</v>
      </c>
      <c r="J32" s="379" t="s">
        <v>21</v>
      </c>
      <c r="K32" s="375"/>
      <c r="L32" s="380" t="s">
        <v>22</v>
      </c>
      <c r="M32" s="381"/>
    </row>
    <row r="33" spans="1:13" ht="15.75" customHeight="1">
      <c r="A33" s="382"/>
      <c r="B33" s="372"/>
      <c r="C33" s="369"/>
      <c r="D33" s="371"/>
      <c r="E33" s="383" t="s">
        <v>23</v>
      </c>
      <c r="F33" s="384"/>
      <c r="G33" s="385" t="s">
        <v>24</v>
      </c>
      <c r="H33" s="386" t="s">
        <v>5</v>
      </c>
      <c r="I33" s="379" t="s">
        <v>25</v>
      </c>
      <c r="J33" s="387" t="s">
        <v>26</v>
      </c>
      <c r="K33" s="371"/>
      <c r="L33" s="383" t="s">
        <v>27</v>
      </c>
      <c r="M33" s="388" t="s">
        <v>28</v>
      </c>
    </row>
    <row r="34" spans="1:13">
      <c r="A34" s="389"/>
      <c r="B34" s="390"/>
      <c r="C34" s="391"/>
      <c r="D34" s="392"/>
      <c r="E34" s="390"/>
      <c r="F34" s="393"/>
      <c r="G34" s="391"/>
      <c r="H34" s="390"/>
      <c r="I34" s="379"/>
      <c r="J34" s="379"/>
      <c r="K34" s="392"/>
      <c r="L34" s="394" t="s">
        <v>29</v>
      </c>
      <c r="M34" s="395" t="s">
        <v>30</v>
      </c>
    </row>
    <row r="35" spans="1:13">
      <c r="A35" s="93">
        <v>1</v>
      </c>
      <c r="B35" s="19"/>
      <c r="C35" s="93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69" t="s">
        <v>56</v>
      </c>
      <c r="B36" s="170"/>
      <c r="C36" s="110" t="str">
        <f>JL!F12</f>
        <v>Kuřecí vývar s těstovinovou rýží</v>
      </c>
      <c r="D36" s="9"/>
      <c r="E36" s="19" t="s">
        <v>31</v>
      </c>
      <c r="F36" s="21"/>
      <c r="G36" s="22"/>
      <c r="H36" s="23"/>
      <c r="I36" s="23"/>
      <c r="J36" s="24"/>
      <c r="K36" s="90"/>
      <c r="L36" s="96"/>
      <c r="M36" s="91"/>
    </row>
    <row r="37" spans="1:13" ht="18.95" customHeight="1">
      <c r="A37" s="169" t="s">
        <v>57</v>
      </c>
      <c r="B37" s="170"/>
      <c r="C37" s="88" t="str">
        <f>JL!F15</f>
        <v>Čočková</v>
      </c>
      <c r="D37" s="9"/>
      <c r="E37" s="92" t="s">
        <v>31</v>
      </c>
      <c r="F37" s="21"/>
      <c r="G37" s="97"/>
      <c r="H37" s="23"/>
      <c r="I37" s="25"/>
      <c r="J37" s="24"/>
      <c r="K37" s="8"/>
      <c r="L37" s="96"/>
      <c r="M37" s="9"/>
    </row>
    <row r="38" spans="1:13" ht="18.95" customHeight="1">
      <c r="A38" s="169" t="s">
        <v>80</v>
      </c>
      <c r="B38" s="171"/>
      <c r="C38" s="99" t="str">
        <f>JL!F19</f>
        <v>Pečené kuřecí stehno alá Kachna, dušené červené zelí, bramborové knedlíky</v>
      </c>
      <c r="D38" s="9"/>
      <c r="E38" s="19" t="s">
        <v>31</v>
      </c>
      <c r="F38" s="21"/>
      <c r="G38" s="26"/>
      <c r="H38" s="23"/>
      <c r="I38" s="25"/>
      <c r="J38" s="24"/>
      <c r="K38" s="90"/>
      <c r="L38" s="101"/>
      <c r="M38" s="91"/>
    </row>
    <row r="39" spans="1:13" ht="18.95" customHeight="1">
      <c r="A39" s="169" t="s">
        <v>82</v>
      </c>
      <c r="B39" s="172"/>
      <c r="C39" s="99" t="str">
        <f>JL!F23</f>
        <v>Hrachová kaše s cibulkou, uzená vepřová plec, kyselá okurka</v>
      </c>
      <c r="D39" s="9"/>
      <c r="E39" s="92" t="s">
        <v>31</v>
      </c>
      <c r="F39" s="21"/>
      <c r="G39" s="26"/>
      <c r="H39" s="23"/>
      <c r="I39" s="27"/>
      <c r="J39" s="24"/>
      <c r="K39" s="90"/>
      <c r="L39" s="96"/>
      <c r="M39" s="91"/>
    </row>
    <row r="40" spans="1:13" ht="18.95" customHeight="1">
      <c r="A40" s="169" t="s">
        <v>81</v>
      </c>
      <c r="B40" s="172"/>
      <c r="C40" s="99" t="str">
        <f>JL!F27</f>
        <v>Květákovo-brokolicové placičky se sýrem, vařené brambory, jogurtový dip</v>
      </c>
      <c r="D40" s="9"/>
      <c r="E40" s="19" t="s">
        <v>31</v>
      </c>
      <c r="F40" s="21"/>
      <c r="G40" s="26"/>
      <c r="H40" s="23"/>
      <c r="I40" s="27"/>
      <c r="J40" s="24"/>
      <c r="K40" s="8"/>
      <c r="L40" s="101"/>
      <c r="M40" s="9"/>
    </row>
    <row r="41" spans="1:13" ht="18.95" customHeight="1">
      <c r="A41" s="169" t="s">
        <v>83</v>
      </c>
      <c r="B41" s="173"/>
      <c r="C41" s="99">
        <f>JL!F32</f>
        <v>0</v>
      </c>
      <c r="D41" s="9"/>
      <c r="E41" s="19" t="s">
        <v>31</v>
      </c>
      <c r="F41" s="21"/>
      <c r="G41" s="26"/>
      <c r="H41" s="23"/>
      <c r="I41" s="27"/>
      <c r="J41" s="24"/>
      <c r="K41" s="90"/>
      <c r="L41" s="101"/>
      <c r="M41" s="91"/>
    </row>
    <row r="42" spans="1:13" ht="18.95" customHeight="1">
      <c r="A42" s="104"/>
      <c r="B42" s="105"/>
      <c r="C42" s="617"/>
      <c r="D42" s="618"/>
      <c r="E42" s="19"/>
      <c r="F42" s="21"/>
      <c r="G42" s="26"/>
      <c r="H42" s="23"/>
      <c r="I42" s="111"/>
      <c r="J42" s="24"/>
      <c r="K42" s="8"/>
      <c r="L42" s="96"/>
      <c r="M42" s="9"/>
    </row>
    <row r="43" spans="1:13" ht="18.95" customHeight="1">
      <c r="A43" s="88"/>
      <c r="B43" s="90"/>
      <c r="C43" s="88"/>
      <c r="D43" s="9"/>
      <c r="E43" s="19"/>
      <c r="F43" s="21"/>
      <c r="G43" s="28"/>
      <c r="H43" s="23"/>
      <c r="I43" s="27"/>
      <c r="J43" s="24"/>
      <c r="K43" s="90"/>
      <c r="L43" s="101"/>
      <c r="M43" s="91"/>
    </row>
    <row r="44" spans="1:13" ht="18.95" customHeight="1">
      <c r="A44" s="88"/>
      <c r="B44" s="8"/>
      <c r="C44" s="106"/>
      <c r="D44" s="107"/>
      <c r="E44" s="19"/>
      <c r="F44" s="21"/>
      <c r="G44" s="28"/>
      <c r="H44" s="23"/>
      <c r="I44" s="25"/>
      <c r="J44" s="24"/>
      <c r="K44" s="8"/>
      <c r="L44" s="96"/>
      <c r="M44" s="9"/>
    </row>
    <row r="45" spans="1:13" ht="36" customHeight="1">
      <c r="A45" s="93"/>
      <c r="B45" s="90"/>
      <c r="C45" s="88"/>
      <c r="D45" s="9"/>
      <c r="E45" s="19"/>
      <c r="F45" s="21"/>
      <c r="G45" s="28"/>
      <c r="H45" s="23"/>
      <c r="I45" s="27"/>
      <c r="J45" s="24"/>
      <c r="K45" s="90"/>
      <c r="L45" s="101"/>
      <c r="M45" s="91"/>
    </row>
    <row r="46" spans="1:13" ht="18.95" customHeight="1">
      <c r="A46" s="88"/>
      <c r="B46" s="8"/>
      <c r="C46" s="88"/>
      <c r="D46" s="9"/>
      <c r="E46" s="19"/>
      <c r="F46" s="21"/>
      <c r="G46" s="28"/>
      <c r="H46" s="23"/>
      <c r="I46" s="25"/>
      <c r="J46" s="24"/>
      <c r="K46" s="8"/>
      <c r="L46" s="96"/>
      <c r="M46" s="9"/>
    </row>
    <row r="47" spans="1:13" ht="18.95" customHeight="1">
      <c r="A47" s="88"/>
      <c r="B47" s="8"/>
      <c r="C47" s="88"/>
      <c r="D47" s="9"/>
      <c r="E47" s="19"/>
      <c r="F47" s="21"/>
      <c r="G47" s="28"/>
      <c r="H47" s="23"/>
      <c r="I47" s="25"/>
      <c r="J47" s="24"/>
      <c r="K47" s="8"/>
      <c r="L47" s="96"/>
      <c r="M47" s="9"/>
    </row>
    <row r="48" spans="1:13" ht="18.95" customHeight="1">
      <c r="A48" s="88"/>
      <c r="B48" s="8"/>
      <c r="C48" s="88"/>
      <c r="D48" s="8"/>
      <c r="E48" s="21"/>
      <c r="F48" s="21"/>
      <c r="G48" s="29"/>
      <c r="H48" s="23"/>
      <c r="I48" s="15"/>
      <c r="J48" s="15"/>
      <c r="K48" s="15"/>
      <c r="L48" s="96"/>
      <c r="M48" s="15"/>
    </row>
    <row r="49" spans="1:13" ht="18.95" customHeight="1">
      <c r="A49" s="57" t="s">
        <v>32</v>
      </c>
      <c r="H49" s="30"/>
      <c r="K49" s="31"/>
      <c r="L49" s="90"/>
      <c r="M49" s="91"/>
    </row>
    <row r="50" spans="1:13">
      <c r="A50" s="88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88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19" t="s">
        <v>46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1"/>
    </row>
    <row r="55" spans="1:13" ht="35.1" customHeight="1">
      <c r="A55" s="5" t="s">
        <v>41</v>
      </c>
      <c r="B55" s="41"/>
      <c r="C55" s="41"/>
      <c r="D55" s="41"/>
      <c r="E55" s="41"/>
      <c r="F55" s="41"/>
      <c r="G55" s="42"/>
      <c r="H55" s="6" t="s">
        <v>11</v>
      </c>
      <c r="I55" s="43">
        <f>I28+1</f>
        <v>45847</v>
      </c>
      <c r="J55" s="41"/>
      <c r="K55" s="41"/>
      <c r="L55" s="41"/>
      <c r="M55" s="44"/>
    </row>
    <row r="56" spans="1:13" ht="16.5" customHeight="1">
      <c r="A56" s="87" t="s">
        <v>12</v>
      </c>
      <c r="B56" s="8"/>
      <c r="C56" s="9"/>
      <c r="D56" s="88" t="s">
        <v>13</v>
      </c>
      <c r="E56" s="8"/>
      <c r="F56" s="8"/>
      <c r="G56" s="8"/>
      <c r="H56" s="87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5" t="s">
        <v>15</v>
      </c>
      <c r="B57" s="46"/>
      <c r="C57" s="9"/>
      <c r="D57" s="59" t="str">
        <f>D30</f>
        <v>VALEO - ŽEBRÁK</v>
      </c>
      <c r="E57" s="46"/>
      <c r="F57" s="46"/>
      <c r="G57" s="46"/>
      <c r="H57" s="45" t="s">
        <v>14</v>
      </c>
      <c r="I57" s="89">
        <f>I30</f>
        <v>731438009</v>
      </c>
      <c r="J57" s="46"/>
      <c r="K57" s="46"/>
      <c r="L57" s="46"/>
      <c r="M57" s="47"/>
    </row>
    <row r="58" spans="1:13" ht="12.95" customHeight="1">
      <c r="A58" s="369" t="s">
        <v>192</v>
      </c>
      <c r="B58" s="370" t="s">
        <v>193</v>
      </c>
      <c r="C58" s="369" t="s">
        <v>194</v>
      </c>
      <c r="D58" s="371"/>
      <c r="E58" s="624" t="s">
        <v>195</v>
      </c>
      <c r="F58" s="625"/>
      <c r="G58" s="625"/>
      <c r="H58" s="625"/>
      <c r="I58" s="372"/>
      <c r="J58" s="372"/>
      <c r="K58" s="371"/>
      <c r="L58" s="373" t="s">
        <v>196</v>
      </c>
      <c r="M58" s="371"/>
    </row>
    <row r="59" spans="1:13" ht="18" customHeight="1">
      <c r="A59" s="622" t="s">
        <v>197</v>
      </c>
      <c r="B59" s="623"/>
      <c r="C59" s="374" t="s">
        <v>16</v>
      </c>
      <c r="D59" s="375"/>
      <c r="E59" s="386" t="s">
        <v>17</v>
      </c>
      <c r="F59" s="377" t="s">
        <v>18</v>
      </c>
      <c r="G59" s="396" t="s">
        <v>19</v>
      </c>
      <c r="H59" s="396"/>
      <c r="I59" s="379" t="s">
        <v>20</v>
      </c>
      <c r="J59" s="379" t="s">
        <v>21</v>
      </c>
      <c r="K59" s="375"/>
      <c r="L59" s="380" t="s">
        <v>22</v>
      </c>
      <c r="M59" s="381"/>
    </row>
    <row r="60" spans="1:13" ht="15.75" customHeight="1">
      <c r="A60" s="382"/>
      <c r="B60" s="372"/>
      <c r="C60" s="369"/>
      <c r="D60" s="371"/>
      <c r="E60" s="383" t="s">
        <v>23</v>
      </c>
      <c r="F60" s="384"/>
      <c r="G60" s="385" t="s">
        <v>24</v>
      </c>
      <c r="H60" s="386" t="s">
        <v>5</v>
      </c>
      <c r="I60" s="379" t="s">
        <v>25</v>
      </c>
      <c r="J60" s="387" t="s">
        <v>26</v>
      </c>
      <c r="K60" s="371"/>
      <c r="L60" s="383" t="s">
        <v>27</v>
      </c>
      <c r="M60" s="388" t="s">
        <v>28</v>
      </c>
    </row>
    <row r="61" spans="1:13">
      <c r="A61" s="389"/>
      <c r="B61" s="390"/>
      <c r="C61" s="391"/>
      <c r="D61" s="392"/>
      <c r="E61" s="390"/>
      <c r="F61" s="393"/>
      <c r="G61" s="391"/>
      <c r="H61" s="390"/>
      <c r="I61" s="379"/>
      <c r="J61" s="379"/>
      <c r="K61" s="392"/>
      <c r="L61" s="394" t="s">
        <v>29</v>
      </c>
      <c r="M61" s="395" t="s">
        <v>30</v>
      </c>
    </row>
    <row r="62" spans="1:13">
      <c r="A62" s="93">
        <v>1</v>
      </c>
      <c r="B62" s="19"/>
      <c r="C62" s="93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69" t="s">
        <v>56</v>
      </c>
      <c r="B63" s="170"/>
      <c r="C63" s="110" t="str">
        <f>JL!I12</f>
        <v>Hovězí se strouháním</v>
      </c>
      <c r="D63" s="9"/>
      <c r="E63" s="19" t="s">
        <v>31</v>
      </c>
      <c r="F63" s="21"/>
      <c r="G63" s="22"/>
      <c r="H63" s="23"/>
      <c r="I63" s="23"/>
      <c r="J63" s="24"/>
      <c r="K63" s="90"/>
      <c r="L63" s="96"/>
      <c r="M63" s="91"/>
    </row>
    <row r="64" spans="1:13" ht="18.95" customHeight="1">
      <c r="A64" s="169" t="s">
        <v>57</v>
      </c>
      <c r="B64" s="170"/>
      <c r="C64" s="88" t="str">
        <f>JL!I15</f>
        <v>Frankfurtská s párkem a bramborami</v>
      </c>
      <c r="D64" s="9"/>
      <c r="E64" s="92" t="s">
        <v>31</v>
      </c>
      <c r="F64" s="21"/>
      <c r="G64" s="97"/>
      <c r="H64" s="23"/>
      <c r="I64" s="25"/>
      <c r="J64" s="24"/>
      <c r="K64" s="8"/>
      <c r="L64" s="96"/>
      <c r="M64" s="9"/>
    </row>
    <row r="65" spans="1:13" ht="18.95" customHeight="1">
      <c r="A65" s="169" t="s">
        <v>80</v>
      </c>
      <c r="B65" s="171"/>
      <c r="C65" s="99" t="str">
        <f>JL!I19</f>
        <v>Hovězí pečeně po znojemsku s okurkami a slaninou, dušená rýže (hovězí zadní, cibule, tuk, sůl, kmín, pepř, slanina, okurky, mouka)</v>
      </c>
      <c r="D65" s="9"/>
      <c r="E65" s="19" t="s">
        <v>31</v>
      </c>
      <c r="F65" s="21"/>
      <c r="G65" s="26"/>
      <c r="H65" s="23"/>
      <c r="I65" s="25"/>
      <c r="J65" s="24"/>
      <c r="K65" s="90"/>
      <c r="L65" s="101"/>
      <c r="M65" s="91"/>
    </row>
    <row r="66" spans="1:13" ht="18.95" customHeight="1">
      <c r="A66" s="169" t="s">
        <v>82</v>
      </c>
      <c r="B66" s="172"/>
      <c r="C66" s="99" t="str">
        <f>JL!I23</f>
        <v>Pečený plněný paprikový lusk v rajské omáčce, houskové knedlíky</v>
      </c>
      <c r="D66" s="9"/>
      <c r="E66" s="92" t="s">
        <v>31</v>
      </c>
      <c r="F66" s="21"/>
      <c r="G66" s="26"/>
      <c r="H66" s="23"/>
      <c r="I66" s="27"/>
      <c r="J66" s="24"/>
      <c r="K66" s="90"/>
      <c r="L66" s="101"/>
      <c r="M66" s="91"/>
    </row>
    <row r="67" spans="1:13" ht="18.95" customHeight="1">
      <c r="A67" s="169" t="s">
        <v>81</v>
      </c>
      <c r="B67" s="172"/>
      <c r="C67" s="99" t="str">
        <f>JL!I27</f>
        <v>Smažené Bavorské vdolečky, mléko  (mouka, droždí, mléko, cukr, tvaroh, smetana, povidla)</v>
      </c>
      <c r="D67" s="9"/>
      <c r="E67" s="19" t="s">
        <v>31</v>
      </c>
      <c r="F67" s="21"/>
      <c r="G67" s="26"/>
      <c r="H67" s="23"/>
      <c r="I67" s="27"/>
      <c r="J67" s="24"/>
      <c r="K67" s="8"/>
      <c r="L67" s="96"/>
      <c r="M67" s="9"/>
    </row>
    <row r="68" spans="1:13" ht="18.95" customHeight="1">
      <c r="A68" s="169" t="s">
        <v>83</v>
      </c>
      <c r="B68" s="173"/>
      <c r="C68" s="99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0"/>
      <c r="L68" s="101"/>
      <c r="M68" s="91"/>
    </row>
    <row r="69" spans="1:13" ht="18.95" customHeight="1">
      <c r="A69" s="104"/>
      <c r="B69" s="105"/>
      <c r="C69" s="617"/>
      <c r="D69" s="618"/>
      <c r="E69" s="19"/>
      <c r="F69" s="21"/>
      <c r="G69" s="26"/>
      <c r="H69" s="23"/>
      <c r="I69" s="27"/>
      <c r="J69" s="24"/>
      <c r="K69" s="8"/>
      <c r="L69" s="96"/>
      <c r="M69" s="9"/>
    </row>
    <row r="70" spans="1:13" ht="18.95" customHeight="1">
      <c r="A70" s="88"/>
      <c r="B70" s="90"/>
      <c r="C70" s="88"/>
      <c r="D70" s="9"/>
      <c r="E70" s="19"/>
      <c r="F70" s="21"/>
      <c r="G70" s="28"/>
      <c r="H70" s="23"/>
      <c r="I70" s="27"/>
      <c r="J70" s="24"/>
      <c r="K70" s="90"/>
      <c r="L70" s="101"/>
      <c r="M70" s="91"/>
    </row>
    <row r="71" spans="1:13" ht="18.95" customHeight="1">
      <c r="A71" s="88"/>
      <c r="B71" s="8"/>
      <c r="C71" s="106"/>
      <c r="D71" s="107"/>
      <c r="E71" s="19"/>
      <c r="F71" s="21"/>
      <c r="G71" s="28"/>
      <c r="H71" s="23"/>
      <c r="I71" s="25"/>
      <c r="J71" s="24"/>
      <c r="K71" s="8"/>
      <c r="L71" s="96"/>
      <c r="M71" s="9"/>
    </row>
    <row r="72" spans="1:13" ht="36" customHeight="1">
      <c r="A72" s="93"/>
      <c r="B72" s="90"/>
      <c r="C72" s="88"/>
      <c r="D72" s="9"/>
      <c r="E72" s="19"/>
      <c r="F72" s="21"/>
      <c r="G72" s="28"/>
      <c r="H72" s="23"/>
      <c r="I72" s="25"/>
      <c r="J72" s="24"/>
      <c r="K72" s="8"/>
      <c r="L72" s="96"/>
      <c r="M72" s="9"/>
    </row>
    <row r="73" spans="1:13" ht="18.95" customHeight="1">
      <c r="A73" s="88"/>
      <c r="B73" s="8"/>
      <c r="C73" s="88"/>
      <c r="D73" s="9"/>
      <c r="E73" s="19"/>
      <c r="F73" s="21"/>
      <c r="G73" s="28"/>
      <c r="H73" s="23"/>
      <c r="I73" s="27"/>
      <c r="J73" s="24"/>
      <c r="K73" s="90"/>
      <c r="L73" s="101"/>
      <c r="M73" s="91"/>
    </row>
    <row r="74" spans="1:13" ht="18.95" customHeight="1">
      <c r="A74" s="88"/>
      <c r="B74" s="8"/>
      <c r="C74" s="88"/>
      <c r="D74" s="9"/>
      <c r="E74" s="19"/>
      <c r="F74" s="21"/>
      <c r="G74" s="28"/>
      <c r="H74" s="23"/>
      <c r="I74" s="25"/>
      <c r="J74" s="24"/>
      <c r="K74" s="8"/>
      <c r="L74" s="96"/>
      <c r="M74" s="9"/>
    </row>
    <row r="75" spans="1:13" ht="18.95" customHeight="1">
      <c r="A75" s="88"/>
      <c r="B75" s="8"/>
      <c r="C75" s="88"/>
      <c r="D75" s="8"/>
      <c r="E75" s="21"/>
      <c r="F75" s="21"/>
      <c r="G75" s="29"/>
      <c r="H75" s="23"/>
      <c r="I75" s="15"/>
      <c r="J75" s="15"/>
      <c r="K75" s="15"/>
      <c r="L75" s="96"/>
      <c r="M75" s="15"/>
    </row>
    <row r="76" spans="1:13" ht="18.95" customHeight="1">
      <c r="A76" s="57" t="s">
        <v>32</v>
      </c>
      <c r="H76" s="30"/>
      <c r="K76" s="31"/>
      <c r="L76" s="90"/>
      <c r="M76" s="91"/>
    </row>
    <row r="77" spans="1:13">
      <c r="A77" s="88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88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19" t="s">
        <v>46</v>
      </c>
      <c r="B81" s="620"/>
      <c r="C81" s="620"/>
      <c r="D81" s="620"/>
      <c r="E81" s="620"/>
      <c r="F81" s="620"/>
      <c r="G81" s="620"/>
      <c r="H81" s="620"/>
      <c r="I81" s="620"/>
      <c r="J81" s="620"/>
      <c r="K81" s="620"/>
      <c r="L81" s="620"/>
      <c r="M81" s="621"/>
    </row>
    <row r="82" spans="1:13" ht="35.1" customHeight="1">
      <c r="A82" s="5" t="s">
        <v>41</v>
      </c>
      <c r="B82" s="41"/>
      <c r="C82" s="41"/>
      <c r="D82" s="41"/>
      <c r="E82" s="41"/>
      <c r="F82" s="41"/>
      <c r="G82" s="42"/>
      <c r="H82" s="6" t="s">
        <v>11</v>
      </c>
      <c r="I82" s="43">
        <f>I55+1</f>
        <v>45848</v>
      </c>
      <c r="J82" s="41"/>
      <c r="K82" s="41"/>
      <c r="L82" s="41"/>
      <c r="M82" s="44"/>
    </row>
    <row r="83" spans="1:13" ht="16.5" customHeight="1">
      <c r="A83" s="87" t="s">
        <v>12</v>
      </c>
      <c r="B83" s="8"/>
      <c r="C83" s="9"/>
      <c r="D83" s="88" t="s">
        <v>13</v>
      </c>
      <c r="E83" s="8"/>
      <c r="F83" s="8"/>
      <c r="G83" s="8"/>
      <c r="H83" s="87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5" t="s">
        <v>15</v>
      </c>
      <c r="B84" s="46"/>
      <c r="C84" s="9"/>
      <c r="D84" s="59" t="str">
        <f>D57</f>
        <v>VALEO - ŽEBRÁK</v>
      </c>
      <c r="E84" s="46"/>
      <c r="F84" s="46"/>
      <c r="G84" s="46"/>
      <c r="H84" s="45" t="s">
        <v>14</v>
      </c>
      <c r="I84" s="89">
        <f>I57</f>
        <v>731438009</v>
      </c>
      <c r="J84" s="46"/>
      <c r="K84" s="46"/>
      <c r="L84" s="46"/>
      <c r="M84" s="47"/>
    </row>
    <row r="85" spans="1:13" ht="12.95" customHeight="1">
      <c r="A85" s="369" t="s">
        <v>192</v>
      </c>
      <c r="B85" s="370" t="s">
        <v>193</v>
      </c>
      <c r="C85" s="369" t="s">
        <v>194</v>
      </c>
      <c r="D85" s="371"/>
      <c r="E85" s="624" t="s">
        <v>195</v>
      </c>
      <c r="F85" s="625"/>
      <c r="G85" s="625"/>
      <c r="H85" s="625"/>
      <c r="I85" s="372"/>
      <c r="J85" s="372"/>
      <c r="K85" s="371"/>
      <c r="L85" s="373" t="s">
        <v>196</v>
      </c>
      <c r="M85" s="371"/>
    </row>
    <row r="86" spans="1:13" ht="18" customHeight="1">
      <c r="A86" s="622" t="s">
        <v>197</v>
      </c>
      <c r="B86" s="623"/>
      <c r="C86" s="374" t="s">
        <v>16</v>
      </c>
      <c r="D86" s="375"/>
      <c r="E86" s="386" t="s">
        <v>17</v>
      </c>
      <c r="F86" s="377" t="s">
        <v>18</v>
      </c>
      <c r="G86" s="396" t="s">
        <v>19</v>
      </c>
      <c r="H86" s="396"/>
      <c r="I86" s="379" t="s">
        <v>20</v>
      </c>
      <c r="J86" s="379" t="s">
        <v>21</v>
      </c>
      <c r="K86" s="375"/>
      <c r="L86" s="380" t="s">
        <v>22</v>
      </c>
      <c r="M86" s="381"/>
    </row>
    <row r="87" spans="1:13" ht="15.75" customHeight="1">
      <c r="A87" s="382"/>
      <c r="B87" s="372"/>
      <c r="C87" s="369"/>
      <c r="D87" s="371"/>
      <c r="E87" s="383" t="s">
        <v>23</v>
      </c>
      <c r="F87" s="384"/>
      <c r="G87" s="385" t="s">
        <v>24</v>
      </c>
      <c r="H87" s="386" t="s">
        <v>5</v>
      </c>
      <c r="I87" s="379" t="s">
        <v>25</v>
      </c>
      <c r="J87" s="387" t="s">
        <v>26</v>
      </c>
      <c r="K87" s="371"/>
      <c r="L87" s="383" t="s">
        <v>27</v>
      </c>
      <c r="M87" s="388" t="s">
        <v>28</v>
      </c>
    </row>
    <row r="88" spans="1:13">
      <c r="A88" s="389"/>
      <c r="B88" s="390"/>
      <c r="C88" s="391"/>
      <c r="D88" s="392"/>
      <c r="E88" s="390"/>
      <c r="F88" s="393"/>
      <c r="G88" s="391"/>
      <c r="H88" s="390"/>
      <c r="I88" s="379"/>
      <c r="J88" s="379"/>
      <c r="K88" s="392"/>
      <c r="L88" s="394" t="s">
        <v>29</v>
      </c>
      <c r="M88" s="395" t="s">
        <v>30</v>
      </c>
    </row>
    <row r="89" spans="1:13">
      <c r="A89" s="93">
        <v>1</v>
      </c>
      <c r="B89" s="19"/>
      <c r="C89" s="93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69" t="s">
        <v>56</v>
      </c>
      <c r="B90" s="170"/>
      <c r="C90" s="88" t="str">
        <f>JL!L12</f>
        <v>Hovězí vývar s mrkví, pórkem a vlasovými nudlemi</v>
      </c>
      <c r="D90" s="9"/>
      <c r="E90" s="19" t="s">
        <v>31</v>
      </c>
      <c r="F90" s="21"/>
      <c r="G90" s="22"/>
      <c r="H90" s="23"/>
      <c r="I90" s="23"/>
      <c r="J90" s="24"/>
      <c r="K90" s="90"/>
      <c r="L90" s="96"/>
      <c r="M90" s="91"/>
    </row>
    <row r="91" spans="1:13" ht="18.95" customHeight="1">
      <c r="A91" s="169" t="s">
        <v>57</v>
      </c>
      <c r="B91" s="170"/>
      <c r="C91" s="88" t="str">
        <f>JL!L15</f>
        <v>Drůbeží krém se zeleninou</v>
      </c>
      <c r="D91" s="9"/>
      <c r="E91" s="92" t="s">
        <v>31</v>
      </c>
      <c r="F91" s="21"/>
      <c r="G91" s="97"/>
      <c r="H91" s="23"/>
      <c r="I91" s="25"/>
      <c r="J91" s="24"/>
      <c r="K91" s="8"/>
      <c r="L91" s="96"/>
      <c r="M91" s="9"/>
    </row>
    <row r="92" spans="1:13" ht="18.95" customHeight="1">
      <c r="A92" s="169" t="s">
        <v>80</v>
      </c>
      <c r="B92" s="171"/>
      <c r="C92" s="99" t="str">
        <f>JL!L19</f>
        <v>Hamburská vepřová kýta, houskové knedlíky (vepřové maso, cibule, salám, slanina, okurka, zelenina, smetana, cukr, sůl, mléko, mouka)</v>
      </c>
      <c r="D92" s="9"/>
      <c r="E92" s="19" t="s">
        <v>31</v>
      </c>
      <c r="F92" s="21"/>
      <c r="G92" s="26"/>
      <c r="H92" s="23"/>
      <c r="I92" s="25"/>
      <c r="J92" s="24"/>
      <c r="K92" s="90"/>
      <c r="L92" s="101"/>
      <c r="M92" s="91"/>
    </row>
    <row r="93" spans="1:13" ht="18.95" customHeight="1">
      <c r="A93" s="169" t="s">
        <v>82</v>
      </c>
      <c r="B93" s="172"/>
      <c r="C93" s="99" t="str">
        <f>JL!L23</f>
        <v>Čevabčiči s cibulí a oblohou, vařené brambory (mleté maso, vejce, mouka, strouhanka, česnek, paprika, cibule, sůl)</v>
      </c>
      <c r="D93" s="9"/>
      <c r="E93" s="92" t="s">
        <v>31</v>
      </c>
      <c r="F93" s="21"/>
      <c r="G93" s="26"/>
      <c r="H93" s="23"/>
      <c r="I93" s="27"/>
      <c r="J93" s="24"/>
      <c r="K93" s="90"/>
      <c r="L93" s="101"/>
      <c r="M93" s="91"/>
    </row>
    <row r="94" spans="1:13" ht="18.95" customHeight="1">
      <c r="A94" s="169" t="s">
        <v>81</v>
      </c>
      <c r="B94" s="172"/>
      <c r="C94" s="99" t="str">
        <f>JL!L27</f>
        <v>Lasagne se špenátem a rajčaty (špenát, vejce, sýr, smetana, bylinky, sůl, česnek, pepř, rajčata loupaná i čerstvá, mouka)</v>
      </c>
      <c r="D94" s="9"/>
      <c r="E94" s="19" t="s">
        <v>31</v>
      </c>
      <c r="F94" s="21"/>
      <c r="G94" s="26"/>
      <c r="H94" s="23"/>
      <c r="I94" s="27"/>
      <c r="J94" s="24"/>
      <c r="K94" s="8"/>
      <c r="L94" s="96"/>
      <c r="M94" s="9"/>
    </row>
    <row r="95" spans="1:13" ht="18.95" customHeight="1">
      <c r="A95" s="169" t="s">
        <v>83</v>
      </c>
      <c r="B95" s="173"/>
      <c r="C95" s="99">
        <f>JL!L32</f>
        <v>0</v>
      </c>
      <c r="D95" s="9"/>
      <c r="E95" s="19" t="s">
        <v>31</v>
      </c>
      <c r="F95" s="21"/>
      <c r="G95" s="26"/>
      <c r="H95" s="23"/>
      <c r="I95" s="27"/>
      <c r="J95" s="24"/>
      <c r="K95" s="90"/>
      <c r="L95" s="101"/>
      <c r="M95" s="91"/>
    </row>
    <row r="96" spans="1:13" ht="18.95" customHeight="1">
      <c r="A96" s="104"/>
      <c r="B96" s="105"/>
      <c r="C96" s="617"/>
      <c r="D96" s="618"/>
      <c r="E96" s="19"/>
      <c r="F96" s="21"/>
      <c r="G96" s="26"/>
      <c r="H96" s="23"/>
      <c r="I96" s="27"/>
      <c r="J96" s="24"/>
      <c r="K96" s="8"/>
      <c r="L96" s="96"/>
      <c r="M96" s="9"/>
    </row>
    <row r="97" spans="1:13" ht="18.95" customHeight="1">
      <c r="A97" s="88"/>
      <c r="B97" s="90"/>
      <c r="C97" s="88"/>
      <c r="D97" s="9"/>
      <c r="E97" s="19"/>
      <c r="F97" s="21"/>
      <c r="G97" s="28"/>
      <c r="H97" s="23"/>
      <c r="I97" s="27"/>
      <c r="J97" s="24"/>
      <c r="K97" s="90"/>
      <c r="L97" s="101"/>
      <c r="M97" s="91"/>
    </row>
    <row r="98" spans="1:13" ht="18.95" customHeight="1">
      <c r="A98" s="88"/>
      <c r="B98" s="8"/>
      <c r="C98" s="106"/>
      <c r="D98" s="107"/>
      <c r="E98" s="19"/>
      <c r="F98" s="21"/>
      <c r="G98" s="28"/>
      <c r="H98" s="23"/>
      <c r="I98" s="25"/>
      <c r="J98" s="24"/>
      <c r="K98" s="8"/>
      <c r="L98" s="96"/>
      <c r="M98" s="9"/>
    </row>
    <row r="99" spans="1:13" ht="36" customHeight="1">
      <c r="A99" s="93"/>
      <c r="B99" s="90"/>
      <c r="C99" s="88"/>
      <c r="D99" s="9"/>
      <c r="E99" s="19"/>
      <c r="F99" s="21"/>
      <c r="G99" s="28"/>
      <c r="H99" s="23"/>
      <c r="I99" s="25"/>
      <c r="J99" s="24"/>
      <c r="K99" s="8"/>
      <c r="L99" s="96"/>
      <c r="M99" s="9"/>
    </row>
    <row r="100" spans="1:13" ht="18.95" customHeight="1">
      <c r="A100" s="88"/>
      <c r="B100" s="8"/>
      <c r="C100" s="88"/>
      <c r="D100" s="9"/>
      <c r="E100" s="19"/>
      <c r="F100" s="21"/>
      <c r="G100" s="28"/>
      <c r="H100" s="23"/>
      <c r="I100" s="27"/>
      <c r="J100" s="24"/>
      <c r="K100" s="90"/>
      <c r="L100" s="101"/>
      <c r="M100" s="91"/>
    </row>
    <row r="101" spans="1:13" ht="18.95" customHeight="1">
      <c r="A101" s="88"/>
      <c r="B101" s="8"/>
      <c r="C101" s="88"/>
      <c r="D101" s="9"/>
      <c r="E101" s="19"/>
      <c r="F101" s="21"/>
      <c r="G101" s="28"/>
      <c r="H101" s="23"/>
      <c r="I101" s="25"/>
      <c r="J101" s="24"/>
      <c r="K101" s="8"/>
      <c r="L101" s="96"/>
      <c r="M101" s="9"/>
    </row>
    <row r="102" spans="1:13" ht="18.95" customHeight="1">
      <c r="A102" s="88"/>
      <c r="B102" s="8"/>
      <c r="C102" s="88"/>
      <c r="D102" s="8"/>
      <c r="E102" s="21"/>
      <c r="F102" s="21"/>
      <c r="G102" s="29"/>
      <c r="H102" s="23"/>
      <c r="I102" s="15"/>
      <c r="J102" s="15"/>
      <c r="K102" s="15"/>
      <c r="L102" s="96"/>
      <c r="M102" s="15"/>
    </row>
    <row r="103" spans="1:13" ht="18.95" customHeight="1">
      <c r="A103" s="57" t="s">
        <v>32</v>
      </c>
      <c r="H103" s="30"/>
      <c r="K103" s="31"/>
      <c r="L103" s="90"/>
      <c r="M103" s="91"/>
    </row>
    <row r="104" spans="1:13">
      <c r="A104" s="88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88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19" t="s">
        <v>46</v>
      </c>
      <c r="B108" s="620"/>
      <c r="C108" s="620"/>
      <c r="D108" s="620"/>
      <c r="E108" s="620"/>
      <c r="F108" s="620"/>
      <c r="G108" s="620"/>
      <c r="H108" s="620"/>
      <c r="I108" s="620"/>
      <c r="J108" s="620"/>
      <c r="K108" s="620"/>
      <c r="L108" s="620"/>
      <c r="M108" s="621"/>
    </row>
    <row r="109" spans="1:13" ht="35.1" customHeight="1">
      <c r="A109" s="5" t="s">
        <v>41</v>
      </c>
      <c r="B109" s="41"/>
      <c r="C109" s="41"/>
      <c r="D109" s="41"/>
      <c r="E109" s="41"/>
      <c r="F109" s="41"/>
      <c r="G109" s="42"/>
      <c r="H109" s="6" t="s">
        <v>11</v>
      </c>
      <c r="I109" s="43">
        <f>I82+1</f>
        <v>45849</v>
      </c>
      <c r="J109" s="41"/>
      <c r="K109" s="41"/>
      <c r="L109" s="41"/>
      <c r="M109" s="44"/>
    </row>
    <row r="110" spans="1:13" ht="16.5" customHeight="1">
      <c r="A110" s="87" t="s">
        <v>12</v>
      </c>
      <c r="B110" s="8"/>
      <c r="C110" s="9"/>
      <c r="D110" s="88" t="s">
        <v>13</v>
      </c>
      <c r="E110" s="8"/>
      <c r="F110" s="8"/>
      <c r="G110" s="8"/>
      <c r="H110" s="87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5" t="s">
        <v>15</v>
      </c>
      <c r="B111" s="46"/>
      <c r="C111" s="9"/>
      <c r="D111" s="59" t="str">
        <f>D84</f>
        <v>VALEO - ŽEBRÁK</v>
      </c>
      <c r="E111" s="46"/>
      <c r="F111" s="46"/>
      <c r="G111" s="46"/>
      <c r="H111" s="45" t="s">
        <v>14</v>
      </c>
      <c r="I111" s="89">
        <f>I84</f>
        <v>731438009</v>
      </c>
      <c r="J111" s="46"/>
      <c r="K111" s="46"/>
      <c r="L111" s="46"/>
      <c r="M111" s="47"/>
    </row>
    <row r="112" spans="1:13" ht="12.95" customHeight="1">
      <c r="A112" s="369" t="s">
        <v>192</v>
      </c>
      <c r="B112" s="370" t="s">
        <v>193</v>
      </c>
      <c r="C112" s="369" t="s">
        <v>194</v>
      </c>
      <c r="D112" s="371"/>
      <c r="E112" s="624" t="s">
        <v>195</v>
      </c>
      <c r="F112" s="625"/>
      <c r="G112" s="625"/>
      <c r="H112" s="625"/>
      <c r="I112" s="372"/>
      <c r="J112" s="372"/>
      <c r="K112" s="371"/>
      <c r="L112" s="373" t="s">
        <v>196</v>
      </c>
      <c r="M112" s="371"/>
    </row>
    <row r="113" spans="1:13" ht="18" customHeight="1">
      <c r="A113" s="622" t="s">
        <v>197</v>
      </c>
      <c r="B113" s="623"/>
      <c r="C113" s="374" t="s">
        <v>16</v>
      </c>
      <c r="D113" s="375"/>
      <c r="E113" s="386" t="s">
        <v>17</v>
      </c>
      <c r="F113" s="377" t="s">
        <v>18</v>
      </c>
      <c r="G113" s="396" t="s">
        <v>19</v>
      </c>
      <c r="H113" s="396"/>
      <c r="I113" s="379" t="s">
        <v>20</v>
      </c>
      <c r="J113" s="379" t="s">
        <v>21</v>
      </c>
      <c r="K113" s="375"/>
      <c r="L113" s="380" t="s">
        <v>22</v>
      </c>
      <c r="M113" s="381"/>
    </row>
    <row r="114" spans="1:13" ht="15.75" customHeight="1">
      <c r="A114" s="382"/>
      <c r="B114" s="372"/>
      <c r="C114" s="369"/>
      <c r="D114" s="371"/>
      <c r="E114" s="383" t="s">
        <v>23</v>
      </c>
      <c r="F114" s="384"/>
      <c r="G114" s="385" t="s">
        <v>24</v>
      </c>
      <c r="H114" s="386" t="s">
        <v>5</v>
      </c>
      <c r="I114" s="379" t="s">
        <v>25</v>
      </c>
      <c r="J114" s="387" t="s">
        <v>26</v>
      </c>
      <c r="K114" s="371"/>
      <c r="L114" s="383" t="s">
        <v>27</v>
      </c>
      <c r="M114" s="388" t="s">
        <v>28</v>
      </c>
    </row>
    <row r="115" spans="1:13">
      <c r="A115" s="389"/>
      <c r="B115" s="390"/>
      <c r="C115" s="391"/>
      <c r="D115" s="392"/>
      <c r="E115" s="390"/>
      <c r="F115" s="393"/>
      <c r="G115" s="391"/>
      <c r="H115" s="390"/>
      <c r="I115" s="379"/>
      <c r="J115" s="379"/>
      <c r="K115" s="392"/>
      <c r="L115" s="394" t="s">
        <v>29</v>
      </c>
      <c r="M115" s="395" t="s">
        <v>30</v>
      </c>
    </row>
    <row r="116" spans="1:13">
      <c r="A116" s="93">
        <v>1</v>
      </c>
      <c r="B116" s="19"/>
      <c r="C116" s="93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69" t="s">
        <v>56</v>
      </c>
      <c r="B117" s="170"/>
      <c r="C117" s="110" t="str">
        <f>JL!O12</f>
        <v>Zeleninový vývar s kuskusem</v>
      </c>
      <c r="D117" s="9"/>
      <c r="E117" s="19" t="s">
        <v>31</v>
      </c>
      <c r="F117" s="21"/>
      <c r="G117" s="22"/>
      <c r="H117" s="23"/>
      <c r="I117" s="23"/>
      <c r="J117" s="24"/>
      <c r="K117" s="90"/>
      <c r="L117" s="96"/>
      <c r="M117" s="91"/>
    </row>
    <row r="118" spans="1:13" ht="18.95" customHeight="1">
      <c r="A118" s="169" t="s">
        <v>57</v>
      </c>
      <c r="B118" s="170"/>
      <c r="C118" s="88" t="str">
        <f>JL!O15</f>
        <v>Ragú polévka s bramborem</v>
      </c>
      <c r="D118" s="9"/>
      <c r="E118" s="92" t="s">
        <v>31</v>
      </c>
      <c r="F118" s="21"/>
      <c r="G118" s="97"/>
      <c r="H118" s="23"/>
      <c r="I118" s="25"/>
      <c r="J118" s="24"/>
      <c r="K118" s="8"/>
      <c r="L118" s="96"/>
      <c r="M118" s="9"/>
    </row>
    <row r="119" spans="1:13" ht="18.95" customHeight="1">
      <c r="A119" s="169" t="s">
        <v>80</v>
      </c>
      <c r="B119" s="171"/>
      <c r="C119" s="99" t="str">
        <f>JL!O19</f>
        <v>Pečený kuřecí stehenní steak, opékané brambory, French dressing</v>
      </c>
      <c r="D119" s="9"/>
      <c r="E119" s="19" t="s">
        <v>31</v>
      </c>
      <c r="F119" s="21"/>
      <c r="G119" s="26"/>
      <c r="H119" s="23"/>
      <c r="I119" s="25"/>
      <c r="J119" s="24"/>
      <c r="K119" s="90"/>
      <c r="L119" s="101"/>
      <c r="M119" s="91"/>
    </row>
    <row r="120" spans="1:13" ht="18.95" customHeight="1">
      <c r="A120" s="169" t="s">
        <v>82</v>
      </c>
      <c r="B120" s="172"/>
      <c r="C120" s="99" t="str">
        <f>JL!O23</f>
        <v>Hovězí kostky dušené na kmíně, vařené těstoviny (hovězí, cibule, sůl, pepř, kmín, mouka, voda, tuk)</v>
      </c>
      <c r="D120" s="9"/>
      <c r="E120" s="92" t="s">
        <v>31</v>
      </c>
      <c r="F120" s="21"/>
      <c r="G120" s="26"/>
      <c r="H120" s="23"/>
      <c r="I120" s="25"/>
      <c r="J120" s="24"/>
      <c r="K120" s="8"/>
      <c r="L120" s="96"/>
      <c r="M120" s="9"/>
    </row>
    <row r="121" spans="1:13" ht="18.95" customHeight="1">
      <c r="A121" s="169" t="s">
        <v>81</v>
      </c>
      <c r="B121" s="172"/>
      <c r="C121" s="99" t="str">
        <f>JL!O27</f>
        <v>Smažený sýr Gouda, vařené brambory s máslem, tatarská omáčka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6"/>
      <c r="M121" s="9"/>
    </row>
    <row r="122" spans="1:13" ht="18.95" customHeight="1">
      <c r="A122" s="169" t="s">
        <v>83</v>
      </c>
      <c r="B122" s="173"/>
      <c r="C122" s="99">
        <f>JL!O32</f>
        <v>0</v>
      </c>
      <c r="D122" s="9"/>
      <c r="E122" s="19" t="s">
        <v>31</v>
      </c>
      <c r="F122" s="21"/>
      <c r="G122" s="26"/>
      <c r="H122" s="23"/>
      <c r="I122" s="27"/>
      <c r="J122" s="24"/>
      <c r="K122" s="90"/>
      <c r="L122" s="101"/>
      <c r="M122" s="91"/>
    </row>
    <row r="123" spans="1:13" ht="18.95" customHeight="1">
      <c r="A123" s="104"/>
      <c r="B123" s="105"/>
      <c r="C123" s="617"/>
      <c r="D123" s="618"/>
      <c r="E123" s="19"/>
      <c r="F123" s="21"/>
      <c r="G123" s="26"/>
      <c r="H123" s="23"/>
      <c r="I123" s="27"/>
      <c r="J123" s="24"/>
      <c r="K123" s="8"/>
      <c r="L123" s="96"/>
      <c r="M123" s="9"/>
    </row>
    <row r="124" spans="1:13" ht="18.95" customHeight="1">
      <c r="A124" s="88"/>
      <c r="B124" s="90"/>
      <c r="C124" s="88"/>
      <c r="D124" s="9"/>
      <c r="E124" s="19"/>
      <c r="F124" s="21"/>
      <c r="G124" s="28"/>
      <c r="H124" s="23"/>
      <c r="I124" s="27"/>
      <c r="J124" s="24"/>
      <c r="K124" s="90"/>
      <c r="L124" s="101"/>
      <c r="M124" s="91"/>
    </row>
    <row r="125" spans="1:13" ht="18.95" customHeight="1">
      <c r="A125" s="88"/>
      <c r="B125" s="8"/>
      <c r="C125" s="106"/>
      <c r="D125" s="107"/>
      <c r="E125" s="19"/>
      <c r="F125" s="21"/>
      <c r="G125" s="28"/>
      <c r="H125" s="23"/>
      <c r="I125" s="25"/>
      <c r="J125" s="24"/>
      <c r="K125" s="8"/>
      <c r="L125" s="96"/>
      <c r="M125" s="9"/>
    </row>
    <row r="126" spans="1:13" ht="36" customHeight="1">
      <c r="A126" s="93"/>
      <c r="B126" s="90"/>
      <c r="C126" s="88"/>
      <c r="D126" s="9"/>
      <c r="E126" s="19"/>
      <c r="F126" s="21"/>
      <c r="G126" s="28"/>
      <c r="H126" s="23"/>
      <c r="I126" s="25"/>
      <c r="J126" s="24"/>
      <c r="K126" s="8"/>
      <c r="L126" s="96"/>
      <c r="M126" s="9"/>
    </row>
    <row r="127" spans="1:13" ht="18.95" customHeight="1">
      <c r="A127" s="88"/>
      <c r="B127" s="8"/>
      <c r="C127" s="88"/>
      <c r="D127" s="9"/>
      <c r="E127" s="19"/>
      <c r="F127" s="21"/>
      <c r="G127" s="28"/>
      <c r="H127" s="23"/>
      <c r="I127" s="27"/>
      <c r="J127" s="24"/>
      <c r="K127" s="90"/>
      <c r="L127" s="101"/>
      <c r="M127" s="91"/>
    </row>
    <row r="128" spans="1:13" ht="18.95" customHeight="1">
      <c r="A128" s="88"/>
      <c r="B128" s="8"/>
      <c r="C128" s="88"/>
      <c r="D128" s="9"/>
      <c r="E128" s="19"/>
      <c r="F128" s="21"/>
      <c r="G128" s="28"/>
      <c r="H128" s="23"/>
      <c r="I128" s="25"/>
      <c r="J128" s="24"/>
      <c r="K128" s="8"/>
      <c r="L128" s="96"/>
      <c r="M128" s="9"/>
    </row>
    <row r="129" spans="1:13" ht="18.95" customHeight="1">
      <c r="A129" s="88"/>
      <c r="B129" s="8"/>
      <c r="C129" s="88"/>
      <c r="D129" s="8"/>
      <c r="E129" s="21"/>
      <c r="F129" s="21"/>
      <c r="G129" s="29"/>
      <c r="H129" s="23"/>
      <c r="I129" s="15"/>
      <c r="J129" s="15"/>
      <c r="K129" s="15"/>
      <c r="L129" s="96"/>
      <c r="M129" s="15"/>
    </row>
    <row r="130" spans="1:13" ht="18.95" customHeight="1">
      <c r="A130" s="57" t="s">
        <v>32</v>
      </c>
      <c r="H130" s="30"/>
      <c r="K130" s="31"/>
      <c r="L130" s="90"/>
      <c r="M130" s="91"/>
    </row>
    <row r="131" spans="1:13">
      <c r="A131" s="88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88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19" t="s">
        <v>46</v>
      </c>
      <c r="B135" s="620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1"/>
    </row>
    <row r="136" spans="1:13">
      <c r="A136" s="33"/>
    </row>
    <row r="137" spans="1:13">
      <c r="A137" s="33"/>
    </row>
  </sheetData>
  <mergeCells count="20">
    <mergeCell ref="E4:H4"/>
    <mergeCell ref="A5:B5"/>
    <mergeCell ref="E31:H31"/>
    <mergeCell ref="A32:B32"/>
    <mergeCell ref="E58:H58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MŠ Petrklíč</cp:lastModifiedBy>
  <cp:lastPrinted>2025-06-09T12:44:54Z</cp:lastPrinted>
  <dcterms:created xsi:type="dcterms:W3CDTF">2007-05-11T12:07:22Z</dcterms:created>
  <dcterms:modified xsi:type="dcterms:W3CDTF">2025-06-09T12:45:56Z</dcterms:modified>
</cp:coreProperties>
</file>