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9. - 20. 2025 - (sešity 3 a 4) od 5.5.2025 svátek 8.5\PETRKLÍČ\"/>
    </mc:Choice>
  </mc:AlternateContent>
  <xr:revisionPtr revIDLastSave="0" documentId="13_ncr:1_{DF4C59E9-0716-45D2-932A-E7446A80B192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JL!$B$9:$P$35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45" l="1"/>
  <c r="B56" i="40" l="1"/>
  <c r="B54" i="40"/>
  <c r="B52" i="40"/>
  <c r="B51" i="40"/>
  <c r="B50" i="40"/>
  <c r="B49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C68" i="41"/>
  <c r="C96" i="47"/>
  <c r="I58" i="40"/>
  <c r="I47" i="40"/>
  <c r="I36" i="40"/>
  <c r="I25" i="40"/>
  <c r="I14" i="40"/>
  <c r="D31" i="48"/>
  <c r="E10" i="48"/>
  <c r="D10" i="48"/>
  <c r="E17" i="48"/>
  <c r="D17" i="48"/>
  <c r="E24" i="48"/>
  <c r="D24" i="48"/>
  <c r="E31" i="48"/>
  <c r="D38" i="48"/>
  <c r="E38" i="48"/>
  <c r="C34" i="40" l="1"/>
  <c r="C69" i="47" s="1"/>
  <c r="B5" i="48" l="1"/>
  <c r="K47" i="40" l="1"/>
  <c r="E16" i="48" l="1"/>
  <c r="E9" i="48"/>
  <c r="E23" i="48"/>
  <c r="E30" i="48"/>
  <c r="E37" i="48"/>
  <c r="E36" i="48"/>
  <c r="E35" i="48"/>
  <c r="E34" i="48"/>
  <c r="E29" i="48"/>
  <c r="E28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8" i="48"/>
  <c r="D27" i="48"/>
  <c r="D22" i="48"/>
  <c r="D21" i="48"/>
  <c r="D20" i="48"/>
  <c r="D15" i="48"/>
  <c r="D14" i="48"/>
  <c r="D13" i="48"/>
  <c r="D8" i="48"/>
  <c r="D7" i="48"/>
  <c r="D6" i="48"/>
  <c r="E26" i="48"/>
  <c r="E19" i="48"/>
  <c r="E33" i="48"/>
  <c r="E12" i="48"/>
  <c r="E5" i="48"/>
  <c r="D33" i="48"/>
  <c r="D26" i="48"/>
  <c r="D19" i="48"/>
  <c r="D12" i="48"/>
  <c r="D5" i="48"/>
  <c r="C39" i="11"/>
  <c r="F39" i="11"/>
  <c r="I39" i="11"/>
  <c r="L39" i="11"/>
  <c r="O39" i="11"/>
  <c r="E10" i="11"/>
  <c r="H10" i="11" s="1"/>
  <c r="K10" i="11" s="1"/>
  <c r="N10" i="11" s="1"/>
  <c r="L14" i="40"/>
  <c r="O58" i="40"/>
  <c r="M58" i="40"/>
  <c r="K58" i="40"/>
  <c r="G58" i="40"/>
  <c r="P56" i="40"/>
  <c r="P55" i="40"/>
  <c r="P54" i="40"/>
  <c r="P53" i="40"/>
  <c r="P52" i="40"/>
  <c r="P51" i="40"/>
  <c r="O47" i="40"/>
  <c r="M47" i="40"/>
  <c r="G47" i="40"/>
  <c r="P45" i="40"/>
  <c r="P44" i="40"/>
  <c r="P43" i="40"/>
  <c r="P42" i="40"/>
  <c r="P41" i="40"/>
  <c r="P40" i="40"/>
  <c r="P39" i="40"/>
  <c r="O36" i="40"/>
  <c r="M36" i="40"/>
  <c r="K36" i="40"/>
  <c r="G36" i="40"/>
  <c r="P34" i="40"/>
  <c r="P33" i="40"/>
  <c r="P32" i="40"/>
  <c r="P31" i="40"/>
  <c r="P30" i="40"/>
  <c r="P29" i="40"/>
  <c r="O25" i="40"/>
  <c r="M25" i="40"/>
  <c r="K25" i="40"/>
  <c r="K17" i="40" s="1"/>
  <c r="G25" i="40"/>
  <c r="P23" i="40"/>
  <c r="P22" i="40"/>
  <c r="P21" i="40"/>
  <c r="P20" i="40"/>
  <c r="P19" i="40"/>
  <c r="P18" i="40"/>
  <c r="O14" i="40"/>
  <c r="N14" i="40"/>
  <c r="M14" i="40"/>
  <c r="K14" i="40"/>
  <c r="K5" i="40" s="1"/>
  <c r="G14" i="40"/>
  <c r="G6" i="40" s="1"/>
  <c r="P12" i="40"/>
  <c r="P11" i="40"/>
  <c r="P10" i="40"/>
  <c r="P9" i="40"/>
  <c r="P8" i="40"/>
  <c r="P7" i="40"/>
  <c r="O45" i="11"/>
  <c r="L45" i="11"/>
  <c r="I45" i="11"/>
  <c r="F45" i="11"/>
  <c r="C45" i="11"/>
  <c r="P36" i="40" l="1"/>
  <c r="K49" i="40"/>
  <c r="P49" i="40" s="1"/>
  <c r="K27" i="40"/>
  <c r="P27" i="40" s="1"/>
  <c r="G50" i="40"/>
  <c r="P50" i="40" s="1"/>
  <c r="P38" i="40"/>
  <c r="G28" i="40"/>
  <c r="P28" i="40" s="1"/>
  <c r="G16" i="40"/>
  <c r="P16" i="40" s="1"/>
  <c r="P17" i="40"/>
  <c r="P5" i="40"/>
  <c r="P6" i="40"/>
  <c r="P14" i="40"/>
  <c r="P58" i="40"/>
  <c r="P47" i="40"/>
  <c r="P25" i="40"/>
  <c r="B12" i="48" l="1"/>
  <c r="B19" i="48" l="1"/>
  <c r="A5" i="48"/>
  <c r="A12" i="48" s="1"/>
  <c r="A19" i="48" l="1"/>
  <c r="B26" i="48"/>
  <c r="B33" i="48" l="1"/>
  <c r="A33" i="48" s="1"/>
  <c r="A26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E62" i="40" s="1"/>
  <c r="I61" i="40"/>
  <c r="I62" i="40" s="1"/>
  <c r="J61" i="40"/>
  <c r="J62" i="40" s="1"/>
  <c r="L61" i="40"/>
  <c r="L62" i="40" s="1"/>
  <c r="N61" i="40"/>
  <c r="N62" i="40" s="1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123" i="47" s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3" i="40"/>
  <c r="C42" i="47" s="1"/>
  <c r="C22" i="40"/>
  <c r="C21" i="40"/>
  <c r="C20" i="40"/>
  <c r="C19" i="40"/>
  <c r="C18" i="40"/>
  <c r="C17" i="40"/>
  <c r="C16" i="40"/>
  <c r="C12" i="40"/>
  <c r="C15" i="47" s="1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<sst xmlns="http://schemas.openxmlformats.org/spreadsheetml/2006/main" count="2193" uniqueCount="237">
  <si>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</si>
  <si>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</si>
  <si>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</si>
  <si>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</si>
  <si>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</si>
  <si>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</si>
  <si>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</si>
  <si>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</si>
  <si>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</si>
  <si>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</si>
  <si>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</si>
  <si>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</si>
  <si>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</si>
  <si>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</si>
  <si>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</si>
  <si>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</si>
  <si>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</si>
  <si>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</si>
  <si>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</si>
  <si>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</si>
  <si>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</si>
  <si>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</si>
  <si>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</si>
  <si>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</si>
  <si>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</si>
  <si>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</si>
  <si>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</si>
  <si>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</si>
  <si>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</si>
  <si>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</si>
  <si>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</si>
  <si>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</si>
  <si>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</si>
  <si>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</si>
  <si>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</si>
  <si>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</si>
  <si>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</si>
  <si>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</si>
  <si>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</si>
  <si>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</si>
  <si>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</si>
  <si>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</si>
  <si>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</si>
  <si>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</si>
  <si>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</si>
  <si>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</si>
  <si>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</si>
  <si>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</si>
  <si>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</si>
  <si>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</si>
  <si>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</si>
  <si>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</si>
  <si>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</si>
  <si>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</si>
  <si>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</si>
  <si>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</si>
  <si>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</si>
  <si>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</si>
  <si>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</si>
  <si>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</si>
  <si>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</si>
  <si>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</si>
  <si>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</si>
  <si>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</si>
  <si>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</si>
  <si>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</si>
  <si>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</si>
  <si>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</si>
  <si>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</si>
  <si>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</si>
  <si>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</si>
  <si>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</si>
  <si>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</si>
  <si>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</si>
  <si>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</si>
  <si>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</si>
  <si>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</si>
  <si>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</si>
  <si>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</si>
  <si>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</si>
  <si>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</si>
  <si>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</si>
  <si>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</si>
  <si>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</si>
  <si>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</si>
  <si>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</si>
  <si>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</si>
  <si>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</si>
  <si>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</si>
  <si>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</si>
  <si>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</si>
  <si>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</si>
  <si>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</si>
  <si>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</si>
  <si>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</si>
  <si>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</si>
  <si>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</si>
  <si>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</si>
  <si>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</si>
  <si>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</si>
  <si>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</si>
  <si>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</si>
  <si>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</si>
  <si>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</si>
  <si>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</si>
  <si>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</si>
  <si>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</si>
  <si>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</si>
  <si>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</si>
  <si>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</si>
  <si>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PEČOVAT.</t>
  </si>
  <si>
    <t>1a,3,7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</si>
  <si>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</si>
  <si>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</si>
  <si>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</si>
  <si>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</si>
  <si>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</si>
  <si>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</si>
  <si>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</si>
  <si>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</si>
  <si>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</si>
  <si>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</si>
  <si>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</si>
  <si>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</si>
  <si>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</si>
  <si>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</si>
  <si>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1a,3,7,9</t>
  </si>
  <si>
    <t>AEROSOL SERVICES</t>
  </si>
  <si>
    <t>STUDENÉ JÍDLO</t>
  </si>
  <si>
    <t>STUDENÉ JÍDLO (ZEL. TALÍŘ) DLE DENNÍ NABÍDKY J.L.</t>
  </si>
  <si>
    <t>1a,9</t>
  </si>
  <si>
    <t>1a,3,6,7</t>
  </si>
  <si>
    <t>1a,1c,1d,7</t>
  </si>
  <si>
    <t>7</t>
  </si>
  <si>
    <t>STUDENÁ JÍDLA AEROSOL</t>
  </si>
  <si>
    <t>4,9,3</t>
  </si>
  <si>
    <t>1a,3,7,6</t>
  </si>
  <si>
    <t>1.VAR</t>
  </si>
  <si>
    <t>VALEO - ZMĚNY</t>
  </si>
  <si>
    <t>ŠKOLKY POZNÁMKY</t>
  </si>
  <si>
    <t>Polévky</t>
  </si>
  <si>
    <t>Hovězí s masem a rýží</t>
  </si>
  <si>
    <t>Slepičí polévka s kapáním</t>
  </si>
  <si>
    <t>Fazolová s rajčatovým protlakem</t>
  </si>
  <si>
    <t>Rajčatová polévka s rýží</t>
  </si>
  <si>
    <t>7,1a</t>
  </si>
  <si>
    <t>9,1a,7,3</t>
  </si>
  <si>
    <t>Hlavní jídla</t>
  </si>
  <si>
    <t>1a, 3, 6, 7</t>
  </si>
  <si>
    <t>1a, 3, 7, 12</t>
  </si>
  <si>
    <t>Vánočka s máslem a marmeládou</t>
  </si>
  <si>
    <t>Chléb s pomazánkou z vepřové pečeně</t>
  </si>
  <si>
    <t>Ovocný jogurt s kukuřičnými lupínky</t>
  </si>
  <si>
    <t>1a,1c,1d,3,7,10</t>
  </si>
  <si>
    <t>Houska s balkánskou pomazánkou, zelenina</t>
  </si>
  <si>
    <t>1a,7,3,10</t>
  </si>
  <si>
    <t>340g  Zeleninový talíř s tuňákem a vejcem</t>
  </si>
  <si>
    <t>350g Zeleninový talíř, pečené kuřecí kousky</t>
  </si>
  <si>
    <t>9,7,12</t>
  </si>
  <si>
    <t>340g  Studený salát s pečenou slaninou a sýrem roquefortového typu</t>
  </si>
  <si>
    <t>8. svačinky</t>
  </si>
  <si>
    <t>1a,1c,9</t>
  </si>
  <si>
    <t>Minutka na objednávku</t>
  </si>
  <si>
    <t>Ceny:</t>
  </si>
  <si>
    <t>Rýžová kaše s broskvemi</t>
  </si>
  <si>
    <t>7, 12</t>
  </si>
  <si>
    <t xml:space="preserve">Italské Gnocchi s listovým špenátem a smetanou, strouhaný sýr </t>
  </si>
  <si>
    <t>1a, 3, 7, 10</t>
  </si>
  <si>
    <t>Smažený holandský řízek se sýrem, bramborová kaše s máslem</t>
  </si>
  <si>
    <t>Vepřová kýta po Bavorsku s okurkami, slaninou a smetanou, houskové knedlíky</t>
  </si>
  <si>
    <t>Richard Maršál</t>
  </si>
  <si>
    <t>345g Zeleninový talíř trhané vepřové maso</t>
  </si>
  <si>
    <t>Gulášová ze sojového masa</t>
  </si>
  <si>
    <t>Kroupová se zeleninou</t>
  </si>
  <si>
    <t>41915</t>
  </si>
  <si>
    <t>35015</t>
  </si>
  <si>
    <t>9036</t>
  </si>
  <si>
    <t>35084</t>
  </si>
  <si>
    <t>37973, 15370</t>
  </si>
  <si>
    <t>poznámky aerosol</t>
  </si>
  <si>
    <t>9890, 10101</t>
  </si>
  <si>
    <t>42672</t>
  </si>
  <si>
    <t>17495</t>
  </si>
  <si>
    <t>Bramborová s houbami</t>
  </si>
  <si>
    <t>1,9,7</t>
  </si>
  <si>
    <t>9037</t>
  </si>
  <si>
    <t>Drůbeží vývar se zeleninou a těstovinou</t>
  </si>
  <si>
    <t>1a,3,9</t>
  </si>
  <si>
    <t>Kuřecí placičky s pórkem a cibulí, šťouchané brambory s cibulí, americký dressing</t>
  </si>
  <si>
    <t>1a,3,10,6,7</t>
  </si>
  <si>
    <t>10014, 10935, 32583</t>
  </si>
  <si>
    <t>1a</t>
  </si>
  <si>
    <t>1a,3,10,6,12,4</t>
  </si>
  <si>
    <t>1a,7,9</t>
  </si>
  <si>
    <t>Frankfurtská hovězí pečeně, houskové knedlíky</t>
  </si>
  <si>
    <t>Hovězí kostky dušené na slanině, bramborové knedlíky</t>
  </si>
  <si>
    <t>9875, 9992</t>
  </si>
  <si>
    <t>42749, 9993</t>
  </si>
  <si>
    <t>36871, 10019, 11853</t>
  </si>
  <si>
    <t>Vídeňská roštěná se smaženou cibulí, smažené americké brambory</t>
  </si>
  <si>
    <t>34177, 37486</t>
  </si>
  <si>
    <t>Milánské špagety z hovězího masa s rajčaty a bylinkami, sýr strouhaný</t>
  </si>
  <si>
    <t>10138</t>
  </si>
  <si>
    <t>1a,3,6,7,11</t>
  </si>
  <si>
    <t>Smažené kuřecí mini-řízečky v sezamové strouhance, vařené brambory s máslem, citron</t>
  </si>
  <si>
    <t>15597, 10019, 11853</t>
  </si>
  <si>
    <t>Obložená veka, ovoce</t>
  </si>
  <si>
    <t>Kaiserka s jemnou tuňákovou pomazánkou, zelenina</t>
  </si>
  <si>
    <t>Chléb s máslem a plátky vařeného vejce, cherry rajčátko</t>
  </si>
  <si>
    <t>HL5</t>
  </si>
  <si>
    <t>11927, 15607</t>
  </si>
  <si>
    <t>MINUTKA</t>
  </si>
  <si>
    <t>STÁTNÍ SVÁTEK</t>
  </si>
  <si>
    <r>
      <t xml:space="preserve">Českomoravský cement - Radotín  -  </t>
    </r>
    <r>
      <rPr>
        <b/>
        <i/>
        <sz val="16"/>
        <color rgb="FFFF0000"/>
        <rFont val="Arial"/>
        <family val="2"/>
        <charset val="238"/>
      </rPr>
      <t>19. Týden 2025</t>
    </r>
  </si>
  <si>
    <t>Restovaná drůbeží játra na cibulce, vařené brambory, tatarská omáčka</t>
  </si>
  <si>
    <t>15951, 10019, 10017</t>
  </si>
  <si>
    <t>36929, 22625, 42746</t>
  </si>
  <si>
    <t>Čínské nudle s restovanou pikentní zeleninou a rostlinným masem Robi</t>
  </si>
  <si>
    <t>1a,3,6,10,9,4</t>
  </si>
  <si>
    <t>Pečená mořská Štíka (Hejk) s cibulí a pečenou slaninou se sýrem, vařené brambory, citron</t>
  </si>
  <si>
    <t>Pečená kuřecí prsa s pepřovou omáčkou, šťouchané brambory s anglickou slaninou a cibulí</t>
  </si>
  <si>
    <t>42040, 10014</t>
  </si>
  <si>
    <t>47137, 47642</t>
  </si>
  <si>
    <t>47133, 47637</t>
  </si>
  <si>
    <t>47137, 47625</t>
  </si>
  <si>
    <t>Palačinky plněné zavařeninou jahodová omáčka, zakysaná smetana</t>
  </si>
  <si>
    <t>2, 4,6, 9, 10, 11, 12</t>
  </si>
  <si>
    <t>10098, 37717, 45442</t>
  </si>
  <si>
    <t>Pečený asijský vepřový bůček Hoisin, zeleninový salát, smažená vaječná rýže</t>
  </si>
  <si>
    <t>Sojové maso s WOK zeleninou, asijské rýžové nudle</t>
  </si>
  <si>
    <t>děti = rajčátko 30g!</t>
  </si>
  <si>
    <t>MŠ = S RAJČETEM</t>
  </si>
  <si>
    <t>Vepřová kýta po Bavorsku s okurkami, slaninou a smetanou, vařené brambory</t>
  </si>
  <si>
    <t>1a,10,7</t>
  </si>
  <si>
    <t>Palačinky plněné zavařeninou, jahodová omáčka, zakysaná smetana</t>
  </si>
  <si>
    <t>Míchané těstoviny s restovaným uzeným masem a zelím, sterilovaná červená řepa</t>
  </si>
  <si>
    <t>1a,3,7,10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</si>
</sst>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theme="1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i/>
      <u/>
      <sz val="10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b/>
      <i/>
      <sz val="8"/>
      <color theme="1"/>
      <name val="Arial CE"/>
      <charset val="238"/>
    </font>
    <font>
      <b/>
      <sz val="10"/>
      <color theme="4" tint="-0.249977111117893"/>
      <name val="Arial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rgb="FFFF0000"/>
      <name val="Arial CE"/>
      <charset val="238"/>
    </font>
    <font>
      <b/>
      <sz val="10"/>
      <color theme="1"/>
      <name val="Arial CE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 Narrow"/>
      <family val="2"/>
    </font>
    <font>
      <b/>
      <sz val="10"/>
      <color theme="8" tint="-0.249977111117893"/>
      <name val="Calibri"/>
      <family val="2"/>
      <charset val="238"/>
    </font>
    <font>
      <sz val="11"/>
      <color rgb="FF000000"/>
      <name val="Calibri"/>
      <family val="2"/>
    </font>
    <font>
      <b/>
      <sz val="12"/>
      <color theme="9" tint="-0.499984740745262"/>
      <name val="Arial Narrow"/>
      <family val="2"/>
    </font>
    <font>
      <b/>
      <sz val="12"/>
      <color rgb="FFFF0000"/>
      <name val="Arial Narrow"/>
      <family val="2"/>
      <charset val="238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3"/>
      <color rgb="FFFF0000"/>
      <name val="Arial CE"/>
      <charset val="238"/>
    </font>
    <font>
      <b/>
      <i/>
      <sz val="25"/>
      <color rgb="FFC0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75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5" xfId="0" applyFont="1" applyFill="1" applyBorder="1" applyAlignment="1">
      <alignment horizontal="center" vertical="center" wrapText="1"/>
    </xf>
    <xf numFmtId="0" fontId="56" fillId="10" borderId="35" xfId="0" applyFont="1" applyFill="1" applyBorder="1" applyAlignment="1">
      <alignment horizontal="center" vertical="center" wrapText="1"/>
    </xf>
    <xf numFmtId="0" fontId="56" fillId="11" borderId="35" xfId="0" applyFont="1" applyFill="1" applyBorder="1" applyAlignment="1">
      <alignment horizontal="center" vertical="center" wrapText="1"/>
    </xf>
    <xf numFmtId="0" fontId="56" fillId="7" borderId="35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7" xfId="0" applyFont="1" applyFill="1" applyBorder="1" applyAlignment="1">
      <alignment horizontal="center" vertical="center" wrapText="1"/>
    </xf>
    <xf numFmtId="0" fontId="60" fillId="8" borderId="38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3" xfId="0" applyNumberFormat="1" applyFont="1" applyFill="1" applyBorder="1" applyAlignment="1">
      <alignment horizontal="center" vertical="center" wrapText="1"/>
    </xf>
    <xf numFmtId="166" fontId="62" fillId="4" borderId="44" xfId="0" applyNumberFormat="1" applyFont="1" applyFill="1" applyBorder="1" applyAlignment="1">
      <alignment horizontal="center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7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48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50" fillId="0" borderId="24" xfId="65" applyFont="1" applyBorder="1" applyAlignment="1">
      <alignment horizontal="center" vertical="center"/>
    </xf>
    <xf numFmtId="0" fontId="50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9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50" fillId="0" borderId="17" xfId="0" applyFont="1" applyBorder="1" applyAlignment="1">
      <alignment horizontal="center" vertical="center"/>
    </xf>
    <xf numFmtId="0" fontId="67" fillId="0" borderId="24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50" fillId="0" borderId="56" xfId="65" applyFont="1" applyBorder="1" applyAlignment="1">
      <alignment horizontal="center" vertical="center"/>
    </xf>
    <xf numFmtId="0" fontId="29" fillId="4" borderId="57" xfId="0" applyFont="1" applyFill="1" applyBorder="1" applyAlignment="1">
      <alignment horizontal="left"/>
    </xf>
    <xf numFmtId="0" fontId="50" fillId="0" borderId="58" xfId="0" applyFont="1" applyBorder="1" applyAlignment="1">
      <alignment horizontal="center" vertical="center"/>
    </xf>
    <xf numFmtId="49" fontId="65" fillId="8" borderId="52" xfId="0" applyNumberFormat="1" applyFont="1" applyFill="1" applyBorder="1" applyAlignment="1">
      <alignment horizontal="center"/>
    </xf>
    <xf numFmtId="0" fontId="50" fillId="8" borderId="52" xfId="65" applyFont="1" applyFill="1" applyBorder="1" applyAlignment="1">
      <alignment horizontal="center" vertical="center"/>
    </xf>
    <xf numFmtId="0" fontId="50" fillId="8" borderId="52" xfId="0" applyFont="1" applyFill="1" applyBorder="1" applyAlignment="1">
      <alignment horizontal="center" vertical="center"/>
    </xf>
    <xf numFmtId="1" fontId="52" fillId="8" borderId="52" xfId="0" applyNumberFormat="1" applyFont="1" applyFill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50" fillId="5" borderId="17" xfId="0" applyFont="1" applyFill="1" applyBorder="1" applyAlignment="1">
      <alignment horizontal="center" vertical="center"/>
    </xf>
    <xf numFmtId="0" fontId="67" fillId="5" borderId="23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4" fillId="5" borderId="0" xfId="63" applyFont="1" applyFill="1"/>
    <xf numFmtId="0" fontId="15" fillId="5" borderId="5" xfId="0" applyFont="1" applyFill="1" applyBorder="1"/>
    <xf numFmtId="0" fontId="68" fillId="8" borderId="52" xfId="0" applyFont="1" applyFill="1" applyBorder="1" applyAlignment="1">
      <alignment horizontal="center" vertical="center"/>
    </xf>
    <xf numFmtId="0" fontId="69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3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2" fontId="14" fillId="16" borderId="19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3" fillId="0" borderId="31" xfId="0" applyFont="1" applyBorder="1" applyAlignment="1">
      <alignment horizontal="center" vertical="center"/>
    </xf>
    <xf numFmtId="0" fontId="50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68" fillId="19" borderId="52" xfId="0" applyFont="1" applyFill="1" applyBorder="1" applyAlignment="1">
      <alignment horizontal="center" vertical="center"/>
    </xf>
    <xf numFmtId="0" fontId="50" fillId="17" borderId="17" xfId="0" applyFont="1" applyFill="1" applyBorder="1" applyAlignment="1">
      <alignment horizontal="center" vertical="center"/>
    </xf>
    <xf numFmtId="0" fontId="14" fillId="18" borderId="64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0" fontId="75" fillId="5" borderId="0" xfId="0" applyFont="1" applyFill="1" applyAlignment="1">
      <alignment horizontal="center" vertical="center"/>
    </xf>
    <xf numFmtId="1" fontId="76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50" fillId="0" borderId="66" xfId="0" applyFont="1" applyBorder="1" applyAlignment="1">
      <alignment horizontal="center" vertical="center"/>
    </xf>
    <xf numFmtId="0" fontId="53" fillId="0" borderId="65" xfId="0" applyFont="1" applyBorder="1" applyAlignment="1">
      <alignment horizontal="center" vertical="center"/>
    </xf>
    <xf numFmtId="0" fontId="66" fillId="5" borderId="5" xfId="0" applyFont="1" applyFill="1" applyBorder="1"/>
    <xf numFmtId="0" fontId="64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80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77" fillId="0" borderId="67" xfId="0" applyFont="1" applyBorder="1" applyAlignment="1" applyProtection="1">
      <alignment horizontal="center"/>
      <protection locked="0"/>
    </xf>
    <xf numFmtId="49" fontId="78" fillId="0" borderId="31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9" fillId="0" borderId="0" xfId="1782" applyFont="1"/>
    <xf numFmtId="0" fontId="8" fillId="0" borderId="0" xfId="1782" applyAlignment="1">
      <alignment vertical="center"/>
    </xf>
    <xf numFmtId="0" fontId="83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92" fillId="0" borderId="72" xfId="1782" applyFont="1" applyBorder="1" applyAlignment="1">
      <alignment horizontal="left" vertical="center" wrapText="1"/>
    </xf>
    <xf numFmtId="0" fontId="86" fillId="0" borderId="73" xfId="1782" applyFont="1" applyBorder="1" applyAlignment="1">
      <alignment horizontal="center" vertical="center" wrapText="1"/>
    </xf>
    <xf numFmtId="0" fontId="85" fillId="0" borderId="0" xfId="1782" applyFont="1" applyAlignment="1">
      <alignment vertical="center"/>
    </xf>
    <xf numFmtId="49" fontId="90" fillId="0" borderId="72" xfId="1782" applyNumberFormat="1" applyFont="1" applyBorder="1" applyAlignment="1">
      <alignment horizontal="center" vertical="center" wrapText="1"/>
    </xf>
    <xf numFmtId="0" fontId="93" fillId="0" borderId="73" xfId="1782" applyFont="1" applyBorder="1" applyAlignment="1">
      <alignment horizontal="center" vertical="center" wrapText="1"/>
    </xf>
    <xf numFmtId="0" fontId="90" fillId="0" borderId="0" xfId="1782" applyFont="1" applyAlignment="1">
      <alignment horizontal="center" vertical="center"/>
    </xf>
    <xf numFmtId="0" fontId="104" fillId="0" borderId="0" xfId="1782" applyFont="1" applyAlignment="1">
      <alignment vertical="center"/>
    </xf>
    <xf numFmtId="49" fontId="93" fillId="0" borderId="73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6" fillId="0" borderId="0" xfId="1782" applyFont="1"/>
    <xf numFmtId="0" fontId="108" fillId="0" borderId="0" xfId="1782" applyFont="1"/>
    <xf numFmtId="0" fontId="20" fillId="0" borderId="53" xfId="6" applyFont="1" applyBorder="1"/>
    <xf numFmtId="0" fontId="109" fillId="2" borderId="53" xfId="6" applyFont="1" applyFill="1" applyBorder="1"/>
    <xf numFmtId="0" fontId="113" fillId="4" borderId="55" xfId="7" applyFont="1" applyFill="1" applyBorder="1" applyAlignment="1">
      <alignment horizontal="left"/>
    </xf>
    <xf numFmtId="0" fontId="68" fillId="8" borderId="80" xfId="63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14" fillId="16" borderId="81" xfId="63" applyFont="1" applyFill="1" applyBorder="1" applyAlignment="1">
      <alignment horizontal="center"/>
    </xf>
    <xf numFmtId="0" fontId="68" fillId="8" borderId="83" xfId="63" applyFont="1" applyFill="1" applyBorder="1" applyAlignment="1">
      <alignment horizontal="center" vertical="center"/>
    </xf>
    <xf numFmtId="0" fontId="53" fillId="4" borderId="22" xfId="0" applyFont="1" applyFill="1" applyBorder="1" applyAlignment="1">
      <alignment horizontal="center" vertical="center"/>
    </xf>
    <xf numFmtId="0" fontId="14" fillId="16" borderId="84" xfId="63" applyFont="1" applyFill="1" applyBorder="1" applyAlignment="1">
      <alignment horizontal="center"/>
    </xf>
    <xf numFmtId="0" fontId="115" fillId="4" borderId="0" xfId="0" applyFont="1" applyFill="1" applyAlignment="1">
      <alignment horizontal="center" vertical="top" wrapText="1"/>
    </xf>
    <xf numFmtId="0" fontId="22" fillId="16" borderId="63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7" fillId="22" borderId="17" xfId="0" applyFont="1" applyFill="1" applyBorder="1" applyAlignment="1">
      <alignment horizontal="left" vertical="center"/>
    </xf>
    <xf numFmtId="0" fontId="69" fillId="8" borderId="52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left" vertical="center"/>
    </xf>
    <xf numFmtId="0" fontId="67" fillId="5" borderId="17" xfId="0" applyFont="1" applyFill="1" applyBorder="1" applyAlignment="1">
      <alignment horizontal="left" vertical="center"/>
    </xf>
    <xf numFmtId="0" fontId="7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8" xfId="6" applyFont="1" applyFill="1" applyBorder="1"/>
    <xf numFmtId="0" fontId="25" fillId="2" borderId="68" xfId="6" applyFont="1" applyFill="1" applyBorder="1"/>
    <xf numFmtId="0" fontId="7" fillId="2" borderId="69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8" xfId="6" applyFill="1" applyBorder="1"/>
    <xf numFmtId="0" fontId="7" fillId="2" borderId="68" xfId="6" applyFill="1" applyBorder="1" applyAlignment="1">
      <alignment wrapText="1"/>
    </xf>
    <xf numFmtId="0" fontId="7" fillId="2" borderId="68" xfId="6" applyFill="1" applyBorder="1" applyAlignment="1">
      <alignment horizontal="left"/>
    </xf>
    <xf numFmtId="0" fontId="7" fillId="2" borderId="86" xfId="6" applyFill="1" applyBorder="1"/>
    <xf numFmtId="0" fontId="7" fillId="2" borderId="68" xfId="6" applyFill="1" applyBorder="1" applyAlignment="1">
      <alignment horizontal="center"/>
    </xf>
    <xf numFmtId="0" fontId="7" fillId="2" borderId="86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7" fillId="2" borderId="61" xfId="6" applyFill="1" applyBorder="1" applyAlignment="1">
      <alignment horizontal="right"/>
    </xf>
    <xf numFmtId="0" fontId="20" fillId="0" borderId="78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71" fillId="4" borderId="16" xfId="0" applyFont="1" applyFill="1" applyBorder="1" applyAlignment="1">
      <alignment horizontal="left"/>
    </xf>
    <xf numFmtId="0" fontId="119" fillId="0" borderId="0" xfId="3555" applyFont="1"/>
    <xf numFmtId="0" fontId="120" fillId="0" borderId="0" xfId="3555" applyFont="1" applyAlignment="1">
      <alignment horizontal="center" vertical="center"/>
    </xf>
    <xf numFmtId="0" fontId="121" fillId="0" borderId="0" xfId="3555" applyFont="1" applyAlignment="1">
      <alignment horizontal="center" vertical="center" shrinkToFit="1"/>
    </xf>
    <xf numFmtId="0" fontId="122" fillId="0" borderId="0" xfId="3555" applyFont="1" applyAlignment="1">
      <alignment vertical="center" shrinkToFit="1"/>
    </xf>
    <xf numFmtId="0" fontId="118" fillId="0" borderId="0" xfId="3555" applyFont="1"/>
    <xf numFmtId="0" fontId="1" fillId="15" borderId="87" xfId="3555" applyFill="1" applyBorder="1"/>
    <xf numFmtId="0" fontId="1" fillId="0" borderId="87" xfId="3555" applyBorder="1"/>
    <xf numFmtId="0" fontId="123" fillId="0" borderId="0" xfId="3555" applyFont="1" applyAlignment="1">
      <alignment horizontal="center"/>
    </xf>
    <xf numFmtId="14" fontId="120" fillId="5" borderId="0" xfId="3555" applyNumberFormat="1" applyFont="1" applyFill="1" applyAlignment="1" applyProtection="1">
      <alignment horizontal="center" vertical="center" shrinkToFit="1"/>
      <protection locked="0"/>
    </xf>
    <xf numFmtId="0" fontId="121" fillId="9" borderId="59" xfId="3555" applyFont="1" applyFill="1" applyBorder="1" applyAlignment="1">
      <alignment horizontal="center" vertical="center"/>
    </xf>
    <xf numFmtId="0" fontId="122" fillId="5" borderId="87" xfId="3555" applyFont="1" applyFill="1" applyBorder="1" applyAlignment="1" applyProtection="1">
      <alignment vertical="center" shrinkToFit="1"/>
      <protection locked="0"/>
    </xf>
    <xf numFmtId="14" fontId="120" fillId="0" borderId="0" xfId="3555" applyNumberFormat="1" applyFont="1" applyAlignment="1">
      <alignment horizontal="center" vertical="center" shrinkToFit="1"/>
    </xf>
    <xf numFmtId="0" fontId="122" fillId="0" borderId="0" xfId="3555" applyFont="1" applyAlignment="1">
      <alignment horizontal="right" vertical="center" shrinkToFit="1"/>
    </xf>
    <xf numFmtId="14" fontId="125" fillId="0" borderId="0" xfId="3555" applyNumberFormat="1" applyFont="1" applyAlignment="1">
      <alignment horizontal="center" vertical="center" shrinkToFit="1"/>
    </xf>
    <xf numFmtId="0" fontId="121" fillId="0" borderId="0" xfId="3555" applyFont="1" applyAlignment="1">
      <alignment horizontal="center" vertical="center"/>
    </xf>
    <xf numFmtId="0" fontId="122" fillId="0" borderId="0" xfId="3555" applyFont="1" applyAlignment="1">
      <alignment horizontal="center" vertical="center" shrinkToFit="1"/>
    </xf>
    <xf numFmtId="0" fontId="126" fillId="5" borderId="0" xfId="0" applyFont="1" applyFill="1"/>
    <xf numFmtId="0" fontId="116" fillId="0" borderId="16" xfId="0" applyFont="1" applyBorder="1" applyAlignment="1" applyProtection="1">
      <alignment horizontal="center"/>
      <protection locked="0"/>
    </xf>
    <xf numFmtId="49" fontId="78" fillId="0" borderId="89" xfId="0" applyNumberFormat="1" applyFont="1" applyBorder="1" applyAlignment="1" applyProtection="1">
      <alignment horizontal="center"/>
      <protection locked="0"/>
    </xf>
    <xf numFmtId="0" fontId="114" fillId="0" borderId="23" xfId="0" applyFont="1" applyBorder="1" applyAlignment="1">
      <alignment horizontal="center" vertical="center"/>
    </xf>
    <xf numFmtId="0" fontId="113" fillId="0" borderId="55" xfId="7" applyFont="1" applyBorder="1" applyAlignment="1">
      <alignment horizontal="left"/>
    </xf>
    <xf numFmtId="0" fontId="34" fillId="4" borderId="0" xfId="0" applyFont="1" applyFill="1" applyAlignment="1">
      <alignment horizontal="center" vertical="top" wrapText="1"/>
    </xf>
    <xf numFmtId="0" fontId="133" fillId="5" borderId="5" xfId="0" applyFont="1" applyFill="1" applyBorder="1" applyAlignment="1">
      <alignment horizontal="center"/>
    </xf>
    <xf numFmtId="0" fontId="134" fillId="12" borderId="5" xfId="0" applyFont="1" applyFill="1" applyBorder="1" applyAlignment="1">
      <alignment horizontal="left" vertical="center"/>
    </xf>
    <xf numFmtId="0" fontId="135" fillId="8" borderId="85" xfId="0" applyFont="1" applyFill="1" applyBorder="1" applyAlignment="1">
      <alignment horizontal="center" vertical="center"/>
    </xf>
    <xf numFmtId="0" fontId="133" fillId="5" borderId="5" xfId="0" applyFont="1" applyFill="1" applyBorder="1" applyAlignment="1">
      <alignment horizontal="center" vertical="center"/>
    </xf>
    <xf numFmtId="0" fontId="137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8" fillId="4" borderId="0" xfId="0" applyFont="1" applyFill="1" applyAlignment="1">
      <alignment horizontal="center"/>
    </xf>
    <xf numFmtId="0" fontId="88" fillId="0" borderId="0" xfId="0" applyFont="1"/>
    <xf numFmtId="0" fontId="35" fillId="4" borderId="0" xfId="0" applyFont="1" applyFill="1" applyAlignment="1">
      <alignment horizontal="center"/>
    </xf>
    <xf numFmtId="0" fontId="53" fillId="0" borderId="96" xfId="0" applyFont="1" applyBorder="1" applyAlignment="1">
      <alignment horizontal="center" vertical="center"/>
    </xf>
    <xf numFmtId="0" fontId="16" fillId="0" borderId="102" xfId="0" applyFont="1" applyBorder="1"/>
    <xf numFmtId="0" fontId="11" fillId="0" borderId="94" xfId="0" applyFont="1" applyBorder="1" applyAlignment="1" applyProtection="1">
      <alignment horizontal="center"/>
      <protection locked="0"/>
    </xf>
    <xf numFmtId="0" fontId="138" fillId="0" borderId="0" xfId="1782" applyFont="1"/>
    <xf numFmtId="0" fontId="116" fillId="0" borderId="105" xfId="0" applyFont="1" applyBorder="1" applyAlignment="1" applyProtection="1">
      <alignment horizontal="center"/>
      <protection locked="0"/>
    </xf>
    <xf numFmtId="0" fontId="90" fillId="0" borderId="94" xfId="0" applyFont="1" applyBorder="1" applyAlignment="1" applyProtection="1">
      <alignment horizontal="center"/>
      <protection locked="0"/>
    </xf>
    <xf numFmtId="0" fontId="131" fillId="4" borderId="103" xfId="0" applyFont="1" applyFill="1" applyBorder="1" applyAlignment="1" applyProtection="1">
      <alignment horizontal="center"/>
      <protection locked="0"/>
    </xf>
    <xf numFmtId="0" fontId="79" fillId="4" borderId="109" xfId="63" applyFont="1" applyFill="1" applyBorder="1" applyAlignment="1">
      <alignment horizontal="center" vertical="center"/>
    </xf>
    <xf numFmtId="0" fontId="79" fillId="4" borderId="110" xfId="63" applyFont="1" applyFill="1" applyBorder="1" applyAlignment="1">
      <alignment horizontal="center" vertical="center"/>
    </xf>
    <xf numFmtId="0" fontId="114" fillId="4" borderId="23" xfId="0" applyFont="1" applyFill="1" applyBorder="1" applyAlignment="1">
      <alignment horizontal="center" vertical="center"/>
    </xf>
    <xf numFmtId="0" fontId="66" fillId="4" borderId="109" xfId="63" applyFont="1" applyFill="1" applyBorder="1" applyAlignment="1">
      <alignment horizontal="center" vertical="center"/>
    </xf>
    <xf numFmtId="0" fontId="132" fillId="12" borderId="5" xfId="0" applyFont="1" applyFill="1" applyBorder="1" applyAlignment="1">
      <alignment horizontal="left" vertical="center"/>
    </xf>
    <xf numFmtId="0" fontId="66" fillId="4" borderId="110" xfId="63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114" fillId="0" borderId="99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67" fillId="0" borderId="99" xfId="0" applyFont="1" applyBorder="1" applyAlignment="1">
      <alignment horizontal="center" vertical="center"/>
    </xf>
    <xf numFmtId="0" fontId="66" fillId="4" borderId="94" xfId="63" applyFont="1" applyFill="1" applyBorder="1" applyAlignment="1">
      <alignment horizontal="center" vertical="center"/>
    </xf>
    <xf numFmtId="0" fontId="134" fillId="12" borderId="101" xfId="0" applyFont="1" applyFill="1" applyBorder="1" applyAlignment="1">
      <alignment horizontal="left" vertical="center"/>
    </xf>
    <xf numFmtId="0" fontId="66" fillId="4" borderId="95" xfId="63" applyFont="1" applyFill="1" applyBorder="1" applyAlignment="1">
      <alignment horizontal="center" vertical="center"/>
    </xf>
    <xf numFmtId="0" fontId="67" fillId="22" borderId="111" xfId="0" applyFont="1" applyFill="1" applyBorder="1" applyAlignment="1">
      <alignment horizontal="left" vertical="center"/>
    </xf>
    <xf numFmtId="1" fontId="52" fillId="0" borderId="101" xfId="0" applyNumberFormat="1" applyFont="1" applyBorder="1" applyAlignment="1">
      <alignment horizontal="center"/>
    </xf>
    <xf numFmtId="0" fontId="136" fillId="0" borderId="96" xfId="0" applyFont="1" applyBorder="1" applyAlignment="1">
      <alignment horizontal="center" vertical="center"/>
    </xf>
    <xf numFmtId="0" fontId="66" fillId="5" borderId="109" xfId="63" applyFont="1" applyFill="1" applyBorder="1" applyAlignment="1">
      <alignment horizontal="center" vertical="center"/>
    </xf>
    <xf numFmtId="0" fontId="66" fillId="5" borderId="110" xfId="63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/>
    </xf>
    <xf numFmtId="0" fontId="119" fillId="0" borderId="0" xfId="3555" applyFont="1" applyAlignment="1">
      <alignment horizontal="center"/>
    </xf>
    <xf numFmtId="0" fontId="122" fillId="5" borderId="87" xfId="3555" applyFont="1" applyFill="1" applyBorder="1" applyAlignment="1" applyProtection="1">
      <alignment horizontal="center" shrinkToFit="1"/>
      <protection locked="0"/>
    </xf>
    <xf numFmtId="0" fontId="122" fillId="5" borderId="87" xfId="3555" applyFont="1" applyFill="1" applyBorder="1" applyAlignment="1" applyProtection="1">
      <alignment horizontal="center" wrapText="1" shrinkToFit="1"/>
      <protection locked="0"/>
    </xf>
    <xf numFmtId="49" fontId="119" fillId="0" borderId="0" xfId="3555" applyNumberFormat="1" applyFont="1" applyAlignment="1">
      <alignment horizontal="center"/>
    </xf>
    <xf numFmtId="16" fontId="122" fillId="5" borderId="87" xfId="3555" applyNumberFormat="1" applyFont="1" applyFill="1" applyBorder="1" applyAlignment="1" applyProtection="1">
      <alignment vertical="center" shrinkToFit="1"/>
      <protection locked="0"/>
    </xf>
    <xf numFmtId="49" fontId="131" fillId="4" borderId="103" xfId="0" applyNumberFormat="1" applyFont="1" applyFill="1" applyBorder="1" applyAlignment="1" applyProtection="1">
      <alignment horizontal="center"/>
      <protection locked="0"/>
    </xf>
    <xf numFmtId="49" fontId="122" fillId="5" borderId="87" xfId="3555" applyNumberFormat="1" applyFont="1" applyFill="1" applyBorder="1" applyAlignment="1" applyProtection="1">
      <alignment horizontal="center" shrinkToFit="1"/>
      <protection locked="0"/>
    </xf>
    <xf numFmtId="0" fontId="137" fillId="21" borderId="17" xfId="0" applyFont="1" applyFill="1" applyBorder="1" applyAlignment="1">
      <alignment horizontal="left" vertical="center"/>
    </xf>
    <xf numFmtId="0" fontId="49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41" fillId="12" borderId="5" xfId="0" applyFont="1" applyFill="1" applyBorder="1" applyAlignment="1">
      <alignment horizontal="left" vertical="center"/>
    </xf>
    <xf numFmtId="0" fontId="141" fillId="12" borderId="101" xfId="0" applyFont="1" applyFill="1" applyBorder="1" applyAlignment="1">
      <alignment horizontal="left" vertical="center"/>
    </xf>
    <xf numFmtId="0" fontId="142" fillId="12" borderId="5" xfId="0" applyFont="1" applyFill="1" applyBorder="1" applyAlignment="1">
      <alignment horizontal="left" vertical="center"/>
    </xf>
    <xf numFmtId="0" fontId="90" fillId="0" borderId="115" xfId="0" applyFont="1" applyBorder="1" applyAlignment="1" applyProtection="1">
      <alignment horizontal="center"/>
      <protection locked="0"/>
    </xf>
    <xf numFmtId="0" fontId="131" fillId="0" borderId="103" xfId="0" applyFont="1" applyBorder="1" applyAlignment="1" applyProtection="1">
      <alignment horizontal="center"/>
      <protection locked="0"/>
    </xf>
    <xf numFmtId="0" fontId="145" fillId="4" borderId="94" xfId="0" applyFont="1" applyFill="1" applyBorder="1" applyAlignment="1" applyProtection="1">
      <alignment horizontal="center"/>
      <protection locked="0"/>
    </xf>
    <xf numFmtId="0" fontId="145" fillId="4" borderId="115" xfId="0" applyFont="1" applyFill="1" applyBorder="1" applyAlignment="1" applyProtection="1">
      <alignment horizontal="center"/>
      <protection locked="0"/>
    </xf>
    <xf numFmtId="0" fontId="145" fillId="4" borderId="33" xfId="0" applyFont="1" applyFill="1" applyBorder="1" applyAlignment="1" applyProtection="1">
      <alignment horizontal="center"/>
      <protection locked="0"/>
    </xf>
    <xf numFmtId="0" fontId="144" fillId="4" borderId="0" xfId="0" applyFont="1" applyFill="1" applyAlignment="1" applyProtection="1">
      <alignment horizontal="center"/>
      <protection locked="0"/>
    </xf>
    <xf numFmtId="0" fontId="146" fillId="4" borderId="103" xfId="0" applyFont="1" applyFill="1" applyBorder="1" applyAlignment="1" applyProtection="1">
      <alignment horizontal="center"/>
      <protection locked="0"/>
    </xf>
    <xf numFmtId="0" fontId="145" fillId="4" borderId="0" xfId="0" applyFont="1" applyFill="1" applyAlignment="1" applyProtection="1">
      <alignment horizontal="center"/>
      <protection locked="0"/>
    </xf>
    <xf numFmtId="0" fontId="90" fillId="4" borderId="94" xfId="0" applyFont="1" applyFill="1" applyBorder="1" applyAlignment="1" applyProtection="1">
      <alignment horizontal="center"/>
      <protection locked="0"/>
    </xf>
    <xf numFmtId="0" fontId="90" fillId="4" borderId="33" xfId="0" applyFont="1" applyFill="1" applyBorder="1" applyAlignment="1" applyProtection="1">
      <alignment horizontal="center"/>
      <protection locked="0"/>
    </xf>
    <xf numFmtId="0" fontId="116" fillId="4" borderId="105" xfId="0" applyFont="1" applyFill="1" applyBorder="1" applyAlignment="1" applyProtection="1">
      <alignment horizontal="center"/>
      <protection locked="0"/>
    </xf>
    <xf numFmtId="0" fontId="116" fillId="4" borderId="16" xfId="0" applyFont="1" applyFill="1" applyBorder="1" applyAlignment="1" applyProtection="1">
      <alignment horizontal="center"/>
      <protection locked="0"/>
    </xf>
    <xf numFmtId="0" fontId="77" fillId="0" borderId="103" xfId="0" applyFont="1" applyBorder="1" applyAlignment="1" applyProtection="1">
      <alignment horizontal="center"/>
      <protection locked="0"/>
    </xf>
    <xf numFmtId="0" fontId="10" fillId="5" borderId="124" xfId="0" applyFont="1" applyFill="1" applyBorder="1" applyAlignment="1">
      <alignment horizontal="center"/>
    </xf>
    <xf numFmtId="0" fontId="112" fillId="4" borderId="124" xfId="0" applyFont="1" applyFill="1" applyBorder="1" applyAlignment="1">
      <alignment horizontal="center"/>
    </xf>
    <xf numFmtId="0" fontId="134" fillId="4" borderId="124" xfId="0" applyFont="1" applyFill="1" applyBorder="1" applyAlignment="1">
      <alignment horizontal="center"/>
    </xf>
    <xf numFmtId="49" fontId="112" fillId="4" borderId="124" xfId="0" applyNumberFormat="1" applyFont="1" applyFill="1" applyBorder="1" applyAlignment="1">
      <alignment horizontal="center"/>
    </xf>
    <xf numFmtId="0" fontId="117" fillId="4" borderId="124" xfId="0" applyFont="1" applyFill="1" applyBorder="1" applyAlignment="1">
      <alignment horizontal="center"/>
    </xf>
    <xf numFmtId="0" fontId="149" fillId="0" borderId="1" xfId="0" applyFont="1" applyBorder="1" applyAlignment="1">
      <alignment horizontal="center" vertical="center"/>
    </xf>
    <xf numFmtId="0" fontId="150" fillId="24" borderId="2" xfId="0" applyFont="1" applyFill="1" applyBorder="1" applyAlignment="1">
      <alignment horizontal="center" vertical="center"/>
    </xf>
    <xf numFmtId="0" fontId="132" fillId="21" borderId="2" xfId="0" applyFont="1" applyFill="1" applyBorder="1" applyAlignment="1">
      <alignment horizontal="center" vertical="center"/>
    </xf>
    <xf numFmtId="0" fontId="150" fillId="12" borderId="2" xfId="0" applyFont="1" applyFill="1" applyBorder="1" applyAlignment="1">
      <alignment horizontal="center" vertical="center"/>
    </xf>
    <xf numFmtId="0" fontId="150" fillId="20" borderId="3" xfId="0" applyFont="1" applyFill="1" applyBorder="1" applyAlignment="1">
      <alignment horizontal="center" vertical="center"/>
    </xf>
    <xf numFmtId="0" fontId="49" fillId="20" borderId="82" xfId="0" applyFont="1" applyFill="1" applyBorder="1" applyAlignment="1">
      <alignment horizontal="center" vertical="center"/>
    </xf>
    <xf numFmtId="0" fontId="151" fillId="4" borderId="2" xfId="0" applyFont="1" applyFill="1" applyBorder="1" applyAlignment="1">
      <alignment horizontal="center" vertical="center"/>
    </xf>
    <xf numFmtId="0" fontId="132" fillId="12" borderId="79" xfId="0" applyFont="1" applyFill="1" applyBorder="1" applyAlignment="1">
      <alignment horizontal="center" vertical="center"/>
    </xf>
    <xf numFmtId="0" fontId="152" fillId="5" borderId="17" xfId="0" applyFont="1" applyFill="1" applyBorder="1" applyAlignment="1">
      <alignment horizontal="center"/>
    </xf>
    <xf numFmtId="0" fontId="148" fillId="8" borderId="52" xfId="0" applyFont="1" applyFill="1" applyBorder="1" applyAlignment="1">
      <alignment horizontal="center" vertical="center"/>
    </xf>
    <xf numFmtId="0" fontId="148" fillId="5" borderId="17" xfId="0" applyFont="1" applyFill="1" applyBorder="1" applyAlignment="1">
      <alignment horizontal="center" vertical="center"/>
    </xf>
    <xf numFmtId="0" fontId="137" fillId="21" borderId="17" xfId="0" applyFont="1" applyFill="1" applyBorder="1" applyAlignment="1">
      <alignment horizontal="left" vertical="center" wrapText="1"/>
    </xf>
    <xf numFmtId="49" fontId="112" fillId="8" borderId="52" xfId="0" applyNumberFormat="1" applyFont="1" applyFill="1" applyBorder="1" applyAlignment="1">
      <alignment horizontal="center"/>
    </xf>
    <xf numFmtId="49" fontId="112" fillId="4" borderId="124" xfId="0" applyNumberFormat="1" applyFont="1" applyFill="1" applyBorder="1" applyAlignment="1">
      <alignment horizontal="center" vertical="center"/>
    </xf>
    <xf numFmtId="0" fontId="113" fillId="4" borderId="55" xfId="7" applyFont="1" applyFill="1" applyBorder="1" applyAlignment="1">
      <alignment horizontal="left" vertical="center"/>
    </xf>
    <xf numFmtId="1" fontId="52" fillId="0" borderId="101" xfId="0" applyNumberFormat="1" applyFont="1" applyBorder="1" applyAlignment="1">
      <alignment horizontal="center" vertical="center"/>
    </xf>
    <xf numFmtId="49" fontId="153" fillId="0" borderId="123" xfId="0" applyNumberFormat="1" applyFont="1" applyBorder="1" applyAlignment="1" applyProtection="1">
      <alignment horizontal="center"/>
      <protection locked="0"/>
    </xf>
    <xf numFmtId="49" fontId="109" fillId="0" borderId="89" xfId="0" applyNumberFormat="1" applyFont="1" applyBorder="1" applyAlignment="1" applyProtection="1">
      <alignment horizontal="center"/>
      <protection locked="0"/>
    </xf>
    <xf numFmtId="0" fontId="79" fillId="4" borderId="7" xfId="0" applyFont="1" applyFill="1" applyBorder="1" applyAlignment="1">
      <alignment horizontal="center" vertical="center"/>
    </xf>
    <xf numFmtId="0" fontId="79" fillId="4" borderId="5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4" borderId="101" xfId="0" applyFont="1" applyFill="1" applyBorder="1" applyAlignment="1">
      <alignment horizontal="center" vertical="center"/>
    </xf>
    <xf numFmtId="49" fontId="157" fillId="0" borderId="89" xfId="0" applyNumberFormat="1" applyFont="1" applyBorder="1" applyAlignment="1" applyProtection="1">
      <alignment horizontal="center"/>
      <protection locked="0"/>
    </xf>
    <xf numFmtId="0" fontId="158" fillId="24" borderId="2" xfId="0" applyFont="1" applyFill="1" applyBorder="1" applyAlignment="1">
      <alignment horizontal="center" vertical="center" wrapText="1"/>
    </xf>
    <xf numFmtId="0" fontId="90" fillId="4" borderId="0" xfId="0" applyFont="1" applyFill="1" applyAlignment="1" applyProtection="1">
      <alignment horizontal="center"/>
      <protection locked="0"/>
    </xf>
    <xf numFmtId="0" fontId="90" fillId="0" borderId="105" xfId="0" applyFont="1" applyBorder="1" applyAlignment="1" applyProtection="1">
      <alignment horizontal="center"/>
      <protection locked="0"/>
    </xf>
    <xf numFmtId="0" fontId="131" fillId="0" borderId="102" xfId="0" applyFont="1" applyBorder="1" applyAlignment="1" applyProtection="1">
      <alignment horizontal="center"/>
      <protection locked="0"/>
    </xf>
    <xf numFmtId="49" fontId="109" fillId="0" borderId="93" xfId="0" applyNumberFormat="1" applyFont="1" applyBorder="1" applyAlignment="1" applyProtection="1">
      <alignment horizontal="center"/>
      <protection locked="0"/>
    </xf>
    <xf numFmtId="0" fontId="145" fillId="4" borderId="105" xfId="0" applyFont="1" applyFill="1" applyBorder="1" applyAlignment="1" applyProtection="1">
      <alignment horizontal="center"/>
      <protection locked="0"/>
    </xf>
    <xf numFmtId="0" fontId="145" fillId="4" borderId="16" xfId="0" applyFont="1" applyFill="1" applyBorder="1" applyAlignment="1" applyProtection="1">
      <alignment horizontal="center"/>
      <protection locked="0"/>
    </xf>
    <xf numFmtId="0" fontId="146" fillId="4" borderId="102" xfId="0" applyFont="1" applyFill="1" applyBorder="1" applyAlignment="1" applyProtection="1">
      <alignment horizontal="center"/>
      <protection locked="0"/>
    </xf>
    <xf numFmtId="0" fontId="90" fillId="4" borderId="105" xfId="0" applyFont="1" applyFill="1" applyBorder="1" applyAlignment="1" applyProtection="1">
      <alignment horizontal="center"/>
      <protection locked="0"/>
    </xf>
    <xf numFmtId="0" fontId="90" fillId="4" borderId="16" xfId="0" applyFont="1" applyFill="1" applyBorder="1" applyAlignment="1" applyProtection="1">
      <alignment horizontal="center"/>
      <protection locked="0"/>
    </xf>
    <xf numFmtId="0" fontId="131" fillId="4" borderId="102" xfId="0" applyFont="1" applyFill="1" applyBorder="1" applyAlignment="1" applyProtection="1">
      <alignment horizontal="center"/>
      <protection locked="0"/>
    </xf>
    <xf numFmtId="49" fontId="153" fillId="0" borderId="127" xfId="0" applyNumberFormat="1" applyFont="1" applyBorder="1" applyAlignment="1" applyProtection="1">
      <alignment horizontal="center"/>
      <protection locked="0"/>
    </xf>
    <xf numFmtId="0" fontId="77" fillId="0" borderId="102" xfId="0" applyFont="1" applyBorder="1" applyAlignment="1" applyProtection="1">
      <alignment horizontal="center"/>
      <protection locked="0"/>
    </xf>
    <xf numFmtId="0" fontId="145" fillId="4" borderId="125" xfId="0" applyFont="1" applyFill="1" applyBorder="1" applyAlignment="1" applyProtection="1">
      <alignment horizontal="center"/>
      <protection locked="0"/>
    </xf>
    <xf numFmtId="49" fontId="153" fillId="0" borderId="103" xfId="0" applyNumberFormat="1" applyFont="1" applyBorder="1" applyAlignment="1" applyProtection="1">
      <alignment horizontal="center"/>
      <protection locked="0"/>
    </xf>
    <xf numFmtId="0" fontId="160" fillId="12" borderId="5" xfId="0" applyFont="1" applyFill="1" applyBorder="1" applyAlignment="1">
      <alignment horizontal="left" vertical="center"/>
    </xf>
    <xf numFmtId="0" fontId="161" fillId="4" borderId="124" xfId="0" applyFont="1" applyFill="1" applyBorder="1" applyAlignment="1">
      <alignment horizontal="center"/>
    </xf>
    <xf numFmtId="0" fontId="117" fillId="0" borderId="5" xfId="0" applyFont="1" applyBorder="1" applyAlignment="1">
      <alignment horizontal="center" vertical="center"/>
    </xf>
    <xf numFmtId="0" fontId="157" fillId="4" borderId="23" xfId="0" applyFont="1" applyFill="1" applyBorder="1" applyAlignment="1">
      <alignment horizontal="left" vertical="center"/>
    </xf>
    <xf numFmtId="167" fontId="124" fillId="25" borderId="0" xfId="3555" applyNumberFormat="1" applyFont="1" applyFill="1" applyAlignment="1">
      <alignment horizontal="center" vertical="center" textRotation="90"/>
    </xf>
    <xf numFmtId="0" fontId="116" fillId="4" borderId="28" xfId="0" applyFont="1" applyFill="1" applyBorder="1" applyAlignment="1" applyProtection="1">
      <alignment horizontal="center"/>
      <protection locked="0"/>
    </xf>
    <xf numFmtId="0" fontId="116" fillId="4" borderId="0" xfId="0" applyFont="1" applyFill="1" applyAlignment="1" applyProtection="1">
      <alignment horizontal="center"/>
      <protection locked="0"/>
    </xf>
    <xf numFmtId="0" fontId="66" fillId="5" borderId="5" xfId="0" applyFont="1" applyFill="1" applyBorder="1" applyAlignment="1">
      <alignment horizontal="center" vertical="center"/>
    </xf>
    <xf numFmtId="0" fontId="46" fillId="5" borderId="10" xfId="6" applyFont="1" applyFill="1" applyBorder="1" applyAlignment="1">
      <alignment horizontal="left"/>
    </xf>
    <xf numFmtId="0" fontId="7" fillId="2" borderId="91" xfId="6" applyFill="1" applyBorder="1"/>
    <xf numFmtId="0" fontId="46" fillId="5" borderId="109" xfId="6" applyFont="1" applyFill="1" applyBorder="1" applyAlignment="1">
      <alignment horizontal="left"/>
    </xf>
    <xf numFmtId="0" fontId="43" fillId="5" borderId="110" xfId="6" applyFont="1" applyFill="1" applyBorder="1"/>
    <xf numFmtId="0" fontId="162" fillId="5" borderId="118" xfId="0" applyFont="1" applyFill="1" applyBorder="1" applyAlignment="1">
      <alignment horizontal="center"/>
    </xf>
    <xf numFmtId="0" fontId="162" fillId="4" borderId="116" xfId="0" applyFont="1" applyFill="1" applyBorder="1" applyAlignment="1">
      <alignment horizontal="center"/>
    </xf>
    <xf numFmtId="49" fontId="162" fillId="4" borderId="116" xfId="0" applyNumberFormat="1" applyFont="1" applyFill="1" applyBorder="1" applyAlignment="1">
      <alignment horizontal="center"/>
    </xf>
    <xf numFmtId="0" fontId="162" fillId="8" borderId="52" xfId="0" applyFont="1" applyFill="1" applyBorder="1" applyAlignment="1">
      <alignment horizontal="center"/>
    </xf>
    <xf numFmtId="0" fontId="163" fillId="0" borderId="90" xfId="0" applyFont="1" applyBorder="1" applyAlignment="1">
      <alignment horizontal="center"/>
    </xf>
    <xf numFmtId="49" fontId="162" fillId="4" borderId="116" xfId="0" applyNumberFormat="1" applyFont="1" applyFill="1" applyBorder="1" applyAlignment="1">
      <alignment horizontal="center" vertical="center"/>
    </xf>
    <xf numFmtId="0" fontId="162" fillId="0" borderId="16" xfId="0" applyFont="1" applyBorder="1" applyAlignment="1">
      <alignment horizontal="center"/>
    </xf>
    <xf numFmtId="0" fontId="162" fillId="16" borderId="9" xfId="0" applyFont="1" applyFill="1" applyBorder="1" applyAlignment="1">
      <alignment horizontal="center"/>
    </xf>
    <xf numFmtId="0" fontId="162" fillId="0" borderId="0" xfId="0" applyFont="1" applyAlignment="1">
      <alignment horizontal="center"/>
    </xf>
    <xf numFmtId="0" fontId="131" fillId="0" borderId="0" xfId="0" applyFont="1" applyAlignment="1" applyProtection="1">
      <alignment horizontal="center"/>
      <protection locked="0"/>
    </xf>
    <xf numFmtId="49" fontId="109" fillId="0" borderId="88" xfId="0" applyNumberFormat="1" applyFont="1" applyBorder="1" applyAlignment="1" applyProtection="1">
      <alignment horizontal="center"/>
      <protection locked="0"/>
    </xf>
    <xf numFmtId="49" fontId="153" fillId="0" borderId="30" xfId="0" applyNumberFormat="1" applyFont="1" applyBorder="1" applyAlignment="1" applyProtection="1">
      <alignment horizontal="center"/>
      <protection locked="0"/>
    </xf>
    <xf numFmtId="0" fontId="146" fillId="4" borderId="0" xfId="0" applyFont="1" applyFill="1" applyAlignment="1" applyProtection="1">
      <alignment horizontal="center"/>
      <protection locked="0"/>
    </xf>
    <xf numFmtId="0" fontId="131" fillId="4" borderId="0" xfId="0" applyFont="1" applyFill="1" applyAlignment="1" applyProtection="1">
      <alignment horizontal="center"/>
      <protection locked="0"/>
    </xf>
    <xf numFmtId="0" fontId="77" fillId="0" borderId="0" xfId="0" applyFont="1" applyAlignment="1" applyProtection="1">
      <alignment horizontal="center"/>
      <protection locked="0"/>
    </xf>
    <xf numFmtId="49" fontId="109" fillId="0" borderId="131" xfId="0" applyNumberFormat="1" applyFont="1" applyBorder="1" applyProtection="1">
      <protection locked="0"/>
    </xf>
    <xf numFmtId="0" fontId="90" fillId="0" borderId="130" xfId="0" applyFont="1" applyBorder="1" applyAlignment="1" applyProtection="1">
      <alignment horizontal="center"/>
      <protection locked="0"/>
    </xf>
    <xf numFmtId="0" fontId="145" fillId="4" borderId="130" xfId="0" applyFont="1" applyFill="1" applyBorder="1" applyAlignment="1" applyProtection="1">
      <alignment horizontal="center"/>
      <protection locked="0"/>
    </xf>
    <xf numFmtId="0" fontId="90" fillId="4" borderId="130" xfId="0" applyFont="1" applyFill="1" applyBorder="1" applyAlignment="1" applyProtection="1">
      <alignment horizontal="center"/>
      <protection locked="0"/>
    </xf>
    <xf numFmtId="49" fontId="109" fillId="0" borderId="0" xfId="0" applyNumberFormat="1" applyFont="1" applyAlignment="1" applyProtection="1">
      <alignment horizontal="center"/>
      <protection locked="0"/>
    </xf>
    <xf numFmtId="0" fontId="90" fillId="4" borderId="10" xfId="0" applyFont="1" applyFill="1" applyBorder="1" applyAlignment="1" applyProtection="1">
      <alignment horizontal="center"/>
      <protection locked="0"/>
    </xf>
    <xf numFmtId="49" fontId="162" fillId="0" borderId="116" xfId="0" applyNumberFormat="1" applyFont="1" applyBorder="1" applyAlignment="1">
      <alignment horizontal="center"/>
    </xf>
    <xf numFmtId="49" fontId="162" fillId="0" borderId="116" xfId="0" applyNumberFormat="1" applyFont="1" applyBorder="1" applyAlignment="1">
      <alignment horizontal="center" vertical="center"/>
    </xf>
    <xf numFmtId="14" fontId="29" fillId="5" borderId="54" xfId="0" applyNumberFormat="1" applyFont="1" applyFill="1" applyBorder="1" applyAlignment="1">
      <alignment horizontal="left" vertical="center"/>
    </xf>
    <xf numFmtId="0" fontId="29" fillId="0" borderId="55" xfId="7" applyFont="1" applyBorder="1" applyAlignment="1">
      <alignment horizontal="left" vertical="center"/>
    </xf>
    <xf numFmtId="0" fontId="29" fillId="4" borderId="55" xfId="7" applyFont="1" applyFill="1" applyBorder="1" applyAlignment="1">
      <alignment horizontal="left" vertical="center"/>
    </xf>
    <xf numFmtId="0" fontId="10" fillId="5" borderId="124" xfId="0" applyFont="1" applyFill="1" applyBorder="1" applyAlignment="1">
      <alignment horizontal="center" vertical="center"/>
    </xf>
    <xf numFmtId="0" fontId="162" fillId="5" borderId="118" xfId="0" applyFont="1" applyFill="1" applyBorder="1" applyAlignment="1">
      <alignment horizontal="center" vertical="center"/>
    </xf>
    <xf numFmtId="0" fontId="67" fillId="5" borderId="17" xfId="0" applyFont="1" applyFill="1" applyBorder="1" applyAlignment="1">
      <alignment horizontal="center" vertical="center"/>
    </xf>
    <xf numFmtId="0" fontId="50" fillId="5" borderId="6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12" fillId="4" borderId="124" xfId="0" applyFont="1" applyFill="1" applyBorder="1" applyAlignment="1">
      <alignment horizontal="center" vertical="center"/>
    </xf>
    <xf numFmtId="0" fontId="137" fillId="21" borderId="17" xfId="0" applyFont="1" applyFill="1" applyBorder="1" applyAlignment="1">
      <alignment horizontal="center" vertical="center"/>
    </xf>
    <xf numFmtId="0" fontId="134" fillId="12" borderId="5" xfId="0" applyFont="1" applyFill="1" applyBorder="1" applyAlignment="1">
      <alignment horizontal="center" vertical="center"/>
    </xf>
    <xf numFmtId="0" fontId="67" fillId="22" borderId="17" xfId="0" applyFont="1" applyFill="1" applyBorder="1" applyAlignment="1">
      <alignment horizontal="center" vertical="center"/>
    </xf>
    <xf numFmtId="1" fontId="52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4" fillId="4" borderId="124" xfId="0" applyFont="1" applyFill="1" applyBorder="1" applyAlignment="1">
      <alignment horizontal="center" vertical="center"/>
    </xf>
    <xf numFmtId="0" fontId="132" fillId="12" borderId="5" xfId="0" applyFont="1" applyFill="1" applyBorder="1" applyAlignment="1">
      <alignment horizontal="center" vertical="center"/>
    </xf>
    <xf numFmtId="0" fontId="162" fillId="4" borderId="116" xfId="0" applyFont="1" applyFill="1" applyBorder="1" applyAlignment="1">
      <alignment horizontal="center" vertical="center"/>
    </xf>
    <xf numFmtId="0" fontId="134" fillId="12" borderId="101" xfId="0" applyFont="1" applyFill="1" applyBorder="1" applyAlignment="1">
      <alignment horizontal="center" vertical="center"/>
    </xf>
    <xf numFmtId="0" fontId="67" fillId="22" borderId="111" xfId="0" applyFont="1" applyFill="1" applyBorder="1" applyAlignment="1">
      <alignment horizontal="center" vertical="center"/>
    </xf>
    <xf numFmtId="49" fontId="112" fillId="8" borderId="52" xfId="0" applyNumberFormat="1" applyFont="1" applyFill="1" applyBorder="1" applyAlignment="1">
      <alignment horizontal="center" vertical="center"/>
    </xf>
    <xf numFmtId="0" fontId="162" fillId="8" borderId="52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" fontId="52" fillId="8" borderId="5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163" fillId="0" borderId="9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70" fillId="4" borderId="1" xfId="0" applyFont="1" applyFill="1" applyBorder="1" applyAlignment="1">
      <alignment horizontal="center" vertical="center"/>
    </xf>
    <xf numFmtId="1" fontId="76" fillId="0" borderId="1" xfId="0" applyNumberFormat="1" applyFont="1" applyBorder="1" applyAlignment="1">
      <alignment horizontal="center" vertical="center"/>
    </xf>
    <xf numFmtId="0" fontId="157" fillId="5" borderId="124" xfId="0" applyFont="1" applyFill="1" applyBorder="1" applyAlignment="1">
      <alignment horizontal="left" vertical="center"/>
    </xf>
    <xf numFmtId="0" fontId="127" fillId="23" borderId="20" xfId="0" applyFont="1" applyFill="1" applyBorder="1" applyAlignment="1" applyProtection="1">
      <alignment horizontal="center" vertical="center"/>
      <protection locked="0"/>
    </xf>
    <xf numFmtId="0" fontId="127" fillId="23" borderId="97" xfId="0" applyFont="1" applyFill="1" applyBorder="1" applyAlignment="1" applyProtection="1">
      <alignment horizontal="center" vertical="center"/>
      <protection locked="0"/>
    </xf>
    <xf numFmtId="0" fontId="127" fillId="23" borderId="98" xfId="0" applyFont="1" applyFill="1" applyBorder="1" applyAlignment="1" applyProtection="1">
      <alignment horizontal="center" vertical="center"/>
      <protection locked="0"/>
    </xf>
    <xf numFmtId="0" fontId="128" fillId="0" borderId="28" xfId="0" applyFont="1" applyBorder="1" applyAlignment="1" applyProtection="1">
      <alignment horizontal="center" vertical="center" wrapText="1"/>
      <protection locked="0"/>
    </xf>
    <xf numFmtId="0" fontId="128" fillId="0" borderId="106" xfId="0" applyFont="1" applyBorder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  <protection locked="0"/>
    </xf>
    <xf numFmtId="0" fontId="128" fillId="0" borderId="102" xfId="0" applyFont="1" applyBorder="1" applyAlignment="1" applyProtection="1">
      <alignment horizontal="center" vertical="center" wrapText="1"/>
      <protection locked="0"/>
    </xf>
    <xf numFmtId="0" fontId="128" fillId="0" borderId="107" xfId="0" applyFont="1" applyBorder="1" applyAlignment="1" applyProtection="1">
      <alignment horizontal="center" vertical="center" wrapText="1"/>
      <protection locked="0"/>
    </xf>
    <xf numFmtId="0" fontId="128" fillId="0" borderId="108" xfId="0" applyFont="1" applyBorder="1" applyAlignment="1" applyProtection="1">
      <alignment horizontal="center" vertical="center" wrapText="1"/>
      <protection locked="0"/>
    </xf>
    <xf numFmtId="0" fontId="128" fillId="0" borderId="103" xfId="0" applyFont="1" applyBorder="1" applyAlignment="1" applyProtection="1">
      <alignment horizontal="center" vertical="center" wrapText="1"/>
      <protection locked="0"/>
    </xf>
    <xf numFmtId="0" fontId="130" fillId="4" borderId="33" xfId="0" applyFont="1" applyFill="1" applyBorder="1" applyAlignment="1" applyProtection="1">
      <alignment horizontal="center"/>
      <protection locked="0"/>
    </xf>
    <xf numFmtId="0" fontId="130" fillId="4" borderId="0" xfId="0" applyFont="1" applyFill="1" applyAlignment="1" applyProtection="1">
      <alignment horizontal="center"/>
      <protection locked="0"/>
    </xf>
    <xf numFmtId="49" fontId="11" fillId="0" borderId="90" xfId="0" applyNumberFormat="1" applyFont="1" applyBorder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92" xfId="0" applyNumberFormat="1" applyFont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82" fillId="0" borderId="30" xfId="0" applyFont="1" applyBorder="1" applyAlignment="1">
      <alignment horizontal="center" vertical="center" wrapText="1"/>
    </xf>
    <xf numFmtId="0" fontId="81" fillId="5" borderId="20" xfId="0" applyFont="1" applyFill="1" applyBorder="1" applyAlignment="1" applyProtection="1">
      <alignment horizontal="center"/>
      <protection locked="0"/>
    </xf>
    <xf numFmtId="0" fontId="81" fillId="5" borderId="97" xfId="0" applyFont="1" applyFill="1" applyBorder="1" applyAlignment="1" applyProtection="1">
      <alignment horizontal="center"/>
      <protection locked="0"/>
    </xf>
    <xf numFmtId="0" fontId="81" fillId="5" borderId="98" xfId="0" applyFont="1" applyFill="1" applyBorder="1" applyAlignment="1" applyProtection="1">
      <alignment horizontal="center"/>
      <protection locked="0"/>
    </xf>
    <xf numFmtId="0" fontId="46" fillId="0" borderId="115" xfId="0" applyFont="1" applyBorder="1" applyAlignment="1" applyProtection="1">
      <alignment horizontal="center" vertical="center" wrapText="1"/>
      <protection locked="0"/>
    </xf>
    <xf numFmtId="0" fontId="46" fillId="0" borderId="95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3" xfId="0" applyFont="1" applyBorder="1" applyAlignment="1" applyProtection="1">
      <alignment horizontal="center" vertical="center" wrapText="1"/>
      <protection locked="0"/>
    </xf>
    <xf numFmtId="16" fontId="46" fillId="0" borderId="115" xfId="0" applyNumberFormat="1" applyFont="1" applyBorder="1" applyAlignment="1" applyProtection="1">
      <alignment horizontal="center" vertical="center" wrapText="1"/>
      <protection locked="0"/>
    </xf>
    <xf numFmtId="16" fontId="46" fillId="0" borderId="95" xfId="0" applyNumberFormat="1" applyFont="1" applyBorder="1" applyAlignment="1" applyProtection="1">
      <alignment horizontal="center" vertical="center" wrapText="1"/>
      <protection locked="0"/>
    </xf>
    <xf numFmtId="16" fontId="46" fillId="0" borderId="0" xfId="0" applyNumberFormat="1" applyFont="1" applyAlignment="1" applyProtection="1">
      <alignment horizontal="center" vertical="center" wrapText="1"/>
      <protection locked="0"/>
    </xf>
    <xf numFmtId="16" fontId="46" fillId="0" borderId="103" xfId="0" applyNumberFormat="1" applyFont="1" applyBorder="1" applyAlignment="1" applyProtection="1">
      <alignment horizontal="center" vertical="center" wrapText="1"/>
      <protection locked="0"/>
    </xf>
    <xf numFmtId="49" fontId="11" fillId="0" borderId="91" xfId="0" applyNumberFormat="1" applyFont="1" applyBorder="1" applyAlignment="1" applyProtection="1">
      <alignment horizontal="center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81" fillId="20" borderId="20" xfId="0" applyFont="1" applyFill="1" applyBorder="1" applyAlignment="1" applyProtection="1">
      <alignment horizontal="center"/>
      <protection locked="0"/>
    </xf>
    <xf numFmtId="0" fontId="81" fillId="20" borderId="61" xfId="0" applyFont="1" applyFill="1" applyBorder="1" applyAlignment="1" applyProtection="1">
      <alignment horizontal="center"/>
      <protection locked="0"/>
    </xf>
    <xf numFmtId="0" fontId="81" fillId="20" borderId="62" xfId="0" applyFont="1" applyFill="1" applyBorder="1" applyAlignment="1" applyProtection="1">
      <alignment horizontal="center"/>
      <protection locked="0"/>
    </xf>
    <xf numFmtId="49" fontId="130" fillId="0" borderId="30" xfId="0" applyNumberFormat="1" applyFont="1" applyBorder="1" applyAlignment="1" applyProtection="1">
      <alignment horizontal="center"/>
      <protection locked="0"/>
    </xf>
    <xf numFmtId="49" fontId="130" fillId="0" borderId="91" xfId="0" applyNumberFormat="1" applyFont="1" applyBorder="1" applyAlignment="1" applyProtection="1">
      <alignment horizontal="center"/>
      <protection locked="0"/>
    </xf>
    <xf numFmtId="49" fontId="130" fillId="0" borderId="131" xfId="0" applyNumberFormat="1" applyFont="1" applyBorder="1" applyAlignment="1" applyProtection="1">
      <alignment horizontal="center"/>
      <protection locked="0"/>
    </xf>
    <xf numFmtId="0" fontId="41" fillId="5" borderId="118" xfId="0" applyFont="1" applyFill="1" applyBorder="1" applyAlignment="1">
      <alignment horizontal="center" vertical="center"/>
    </xf>
    <xf numFmtId="0" fontId="42" fillId="5" borderId="119" xfId="0" applyFont="1" applyFill="1" applyBorder="1" applyAlignment="1">
      <alignment horizontal="center" vertical="center"/>
    </xf>
    <xf numFmtId="0" fontId="42" fillId="5" borderId="120" xfId="0" applyFont="1" applyFill="1" applyBorder="1" applyAlignment="1">
      <alignment horizontal="center" vertical="center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144" fillId="0" borderId="115" xfId="7" applyFont="1" applyBorder="1" applyAlignment="1">
      <alignment horizontal="center" vertical="center" wrapText="1"/>
    </xf>
    <xf numFmtId="0" fontId="144" fillId="0" borderId="106" xfId="7" applyFont="1" applyBorder="1" applyAlignment="1">
      <alignment horizontal="center" vertical="center" wrapText="1"/>
    </xf>
    <xf numFmtId="0" fontId="130" fillId="0" borderId="16" xfId="0" applyFont="1" applyBorder="1" applyAlignment="1" applyProtection="1">
      <alignment horizontal="center"/>
      <protection locked="0"/>
    </xf>
    <xf numFmtId="0" fontId="130" fillId="0" borderId="0" xfId="0" applyFont="1" applyAlignment="1" applyProtection="1">
      <alignment horizontal="center"/>
      <protection locked="0"/>
    </xf>
    <xf numFmtId="49" fontId="130" fillId="0" borderId="126" xfId="0" applyNumberFormat="1" applyFont="1" applyBorder="1" applyAlignment="1" applyProtection="1">
      <alignment horizontal="center"/>
      <protection locked="0"/>
    </xf>
    <xf numFmtId="0" fontId="156" fillId="4" borderId="115" xfId="0" applyFont="1" applyFill="1" applyBorder="1" applyAlignment="1" applyProtection="1">
      <alignment horizontal="center" vertical="center" wrapText="1"/>
      <protection locked="0"/>
    </xf>
    <xf numFmtId="0" fontId="156" fillId="4" borderId="106" xfId="0" applyFont="1" applyFill="1" applyBorder="1" applyAlignment="1" applyProtection="1">
      <alignment horizontal="center" vertical="center" wrapText="1"/>
      <protection locked="0"/>
    </xf>
    <xf numFmtId="0" fontId="156" fillId="4" borderId="0" xfId="0" applyFont="1" applyFill="1" applyAlignment="1" applyProtection="1">
      <alignment horizontal="center" vertical="center" wrapText="1"/>
      <protection locked="0"/>
    </xf>
    <xf numFmtId="0" fontId="156" fillId="4" borderId="102" xfId="0" applyFont="1" applyFill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/>
      <protection locked="0"/>
    </xf>
    <xf numFmtId="49" fontId="130" fillId="0" borderId="90" xfId="0" applyNumberFormat="1" applyFont="1" applyBorder="1" applyAlignment="1" applyProtection="1">
      <alignment horizontal="center"/>
      <protection locked="0"/>
    </xf>
    <xf numFmtId="49" fontId="130" fillId="0" borderId="88" xfId="0" applyNumberFormat="1" applyFont="1" applyBorder="1" applyAlignment="1" applyProtection="1">
      <alignment horizontal="center"/>
      <protection locked="0"/>
    </xf>
    <xf numFmtId="0" fontId="143" fillId="3" borderId="97" xfId="0" applyFont="1" applyFill="1" applyBorder="1" applyAlignment="1" applyProtection="1">
      <alignment horizontal="center"/>
      <protection locked="0"/>
    </xf>
    <xf numFmtId="0" fontId="143" fillId="3" borderId="98" xfId="0" applyFont="1" applyFill="1" applyBorder="1" applyAlignment="1" applyProtection="1">
      <alignment horizontal="center"/>
      <protection locked="0"/>
    </xf>
    <xf numFmtId="0" fontId="154" fillId="4" borderId="115" xfId="0" applyFont="1" applyFill="1" applyBorder="1" applyAlignment="1" applyProtection="1">
      <alignment horizontal="center" vertical="center" wrapText="1"/>
      <protection locked="0"/>
    </xf>
    <xf numFmtId="0" fontId="154" fillId="4" borderId="95" xfId="0" applyFont="1" applyFill="1" applyBorder="1" applyAlignment="1" applyProtection="1">
      <alignment horizontal="center" vertical="center" wrapText="1"/>
      <protection locked="0"/>
    </xf>
    <xf numFmtId="0" fontId="154" fillId="4" borderId="0" xfId="0" applyFont="1" applyFill="1" applyAlignment="1" applyProtection="1">
      <alignment horizontal="center" vertical="center" wrapText="1"/>
      <protection locked="0"/>
    </xf>
    <xf numFmtId="0" fontId="154" fillId="4" borderId="103" xfId="0" applyFont="1" applyFill="1" applyBorder="1" applyAlignment="1" applyProtection="1">
      <alignment horizontal="center" vertical="center" wrapText="1"/>
      <protection locked="0"/>
    </xf>
    <xf numFmtId="0" fontId="143" fillId="3" borderId="20" xfId="0" applyFont="1" applyFill="1" applyBorder="1" applyAlignment="1" applyProtection="1">
      <alignment horizontal="center"/>
      <protection locked="0"/>
    </xf>
    <xf numFmtId="0" fontId="154" fillId="4" borderId="106" xfId="0" applyFont="1" applyFill="1" applyBorder="1" applyAlignment="1" applyProtection="1">
      <alignment horizontal="center" vertical="center" wrapText="1"/>
      <protection locked="0"/>
    </xf>
    <xf numFmtId="0" fontId="154" fillId="4" borderId="102" xfId="0" applyFont="1" applyFill="1" applyBorder="1" applyAlignment="1" applyProtection="1">
      <alignment horizontal="center" vertical="center" wrapText="1"/>
      <protection locked="0"/>
    </xf>
    <xf numFmtId="0" fontId="129" fillId="4" borderId="16" xfId="0" applyFont="1" applyFill="1" applyBorder="1" applyAlignment="1" applyProtection="1">
      <alignment horizontal="center"/>
      <protection locked="0"/>
    </xf>
    <xf numFmtId="0" fontId="129" fillId="4" borderId="0" xfId="0" applyFont="1" applyFill="1" applyAlignment="1" applyProtection="1">
      <alignment horizontal="center"/>
      <protection locked="0"/>
    </xf>
    <xf numFmtId="0" fontId="154" fillId="4" borderId="28" xfId="0" applyFont="1" applyFill="1" applyBorder="1" applyAlignment="1" applyProtection="1">
      <alignment horizontal="center" vertical="center" wrapText="1"/>
      <protection locked="0"/>
    </xf>
    <xf numFmtId="0" fontId="154" fillId="4" borderId="34" xfId="0" applyFont="1" applyFill="1" applyBorder="1" applyAlignment="1" applyProtection="1">
      <alignment horizontal="center" vertical="center" wrapText="1"/>
      <protection locked="0"/>
    </xf>
    <xf numFmtId="0" fontId="140" fillId="4" borderId="115" xfId="7" applyFont="1" applyFill="1" applyBorder="1" applyAlignment="1">
      <alignment horizontal="center" vertical="center" wrapText="1"/>
    </xf>
    <xf numFmtId="0" fontId="140" fillId="4" borderId="95" xfId="7" applyFont="1" applyFill="1" applyBorder="1" applyAlignment="1">
      <alignment horizontal="center" vertical="center" wrapText="1"/>
    </xf>
    <xf numFmtId="0" fontId="144" fillId="0" borderId="130" xfId="7" applyFont="1" applyBorder="1" applyAlignment="1">
      <alignment horizontal="center" vertical="center" wrapText="1"/>
    </xf>
    <xf numFmtId="0" fontId="143" fillId="3" borderId="129" xfId="0" applyFont="1" applyFill="1" applyBorder="1" applyAlignment="1" applyProtection="1">
      <alignment horizontal="center"/>
      <protection locked="0"/>
    </xf>
    <xf numFmtId="0" fontId="143" fillId="3" borderId="114" xfId="0" applyFont="1" applyFill="1" applyBorder="1" applyAlignment="1" applyProtection="1">
      <alignment horizontal="center"/>
      <protection locked="0"/>
    </xf>
    <xf numFmtId="0" fontId="143" fillId="3" borderId="122" xfId="0" applyFont="1" applyFill="1" applyBorder="1" applyAlignment="1" applyProtection="1">
      <alignment horizontal="center"/>
      <protection locked="0"/>
    </xf>
    <xf numFmtId="0" fontId="143" fillId="3" borderId="121" xfId="0" applyFont="1" applyFill="1" applyBorder="1" applyAlignment="1" applyProtection="1">
      <alignment horizontal="center"/>
      <protection locked="0"/>
    </xf>
    <xf numFmtId="0" fontId="140" fillId="4" borderId="106" xfId="7" applyFont="1" applyFill="1" applyBorder="1" applyAlignment="1">
      <alignment horizontal="center" vertical="center" wrapText="1"/>
    </xf>
    <xf numFmtId="0" fontId="139" fillId="0" borderId="116" xfId="0" applyFont="1" applyBorder="1" applyAlignment="1">
      <alignment horizontal="center"/>
    </xf>
    <xf numFmtId="0" fontId="139" fillId="0" borderId="113" xfId="0" applyFont="1" applyBorder="1" applyAlignment="1">
      <alignment horizontal="center"/>
    </xf>
    <xf numFmtId="0" fontId="139" fillId="0" borderId="117" xfId="0" applyFont="1" applyBorder="1" applyAlignment="1">
      <alignment horizontal="center"/>
    </xf>
    <xf numFmtId="14" fontId="44" fillId="0" borderId="90" xfId="0" applyNumberFormat="1" applyFont="1" applyBorder="1" applyAlignment="1" applyProtection="1">
      <alignment horizontal="center"/>
      <protection locked="0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93" xfId="0" applyNumberFormat="1" applyFont="1" applyBorder="1" applyAlignment="1" applyProtection="1">
      <alignment horizontal="center"/>
      <protection locked="0"/>
    </xf>
    <xf numFmtId="14" fontId="44" fillId="0" borderId="16" xfId="0" applyNumberFormat="1" applyFont="1" applyBorder="1" applyAlignment="1" applyProtection="1">
      <alignment horizontal="center"/>
      <protection locked="0"/>
    </xf>
    <xf numFmtId="14" fontId="44" fillId="0" borderId="0" xfId="0" applyNumberFormat="1" applyFont="1" applyAlignment="1" applyProtection="1">
      <alignment horizontal="center"/>
      <protection locked="0"/>
    </xf>
    <xf numFmtId="14" fontId="44" fillId="0" borderId="102" xfId="0" applyNumberFormat="1" applyFont="1" applyBorder="1" applyAlignment="1" applyProtection="1">
      <alignment horizontal="center"/>
      <protection locked="0"/>
    </xf>
    <xf numFmtId="0" fontId="127" fillId="26" borderId="20" xfId="0" applyFont="1" applyFill="1" applyBorder="1" applyAlignment="1" applyProtection="1">
      <alignment horizontal="center" vertical="center"/>
      <protection locked="0"/>
    </xf>
    <xf numFmtId="0" fontId="127" fillId="26" borderId="97" xfId="0" applyFont="1" applyFill="1" applyBorder="1" applyAlignment="1" applyProtection="1">
      <alignment horizontal="center" vertical="center"/>
      <protection locked="0"/>
    </xf>
    <xf numFmtId="0" fontId="127" fillId="26" borderId="98" xfId="0" applyFont="1" applyFill="1" applyBorder="1" applyAlignment="1" applyProtection="1">
      <alignment horizontal="center" vertical="center"/>
      <protection locked="0"/>
    </xf>
    <xf numFmtId="0" fontId="154" fillId="4" borderId="130" xfId="0" applyFont="1" applyFill="1" applyBorder="1" applyAlignment="1" applyProtection="1">
      <alignment horizontal="center" vertical="center" wrapText="1"/>
      <protection locked="0"/>
    </xf>
    <xf numFmtId="0" fontId="130" fillId="0" borderId="33" xfId="0" applyFont="1" applyBorder="1" applyAlignment="1" applyProtection="1">
      <alignment horizontal="center"/>
      <protection locked="0"/>
    </xf>
    <xf numFmtId="0" fontId="144" fillId="0" borderId="95" xfId="7" applyFont="1" applyBorder="1" applyAlignment="1">
      <alignment horizontal="center" vertical="center" wrapText="1"/>
    </xf>
    <xf numFmtId="0" fontId="140" fillId="0" borderId="115" xfId="7" applyFont="1" applyBorder="1" applyAlignment="1">
      <alignment horizontal="center" vertical="center" wrapText="1"/>
    </xf>
    <xf numFmtId="0" fontId="140" fillId="0" borderId="130" xfId="7" applyFont="1" applyBorder="1" applyAlignment="1">
      <alignment horizontal="center" vertical="center" wrapText="1"/>
    </xf>
    <xf numFmtId="0" fontId="129" fillId="4" borderId="33" xfId="0" applyFont="1" applyFill="1" applyBorder="1" applyAlignment="1" applyProtection="1">
      <alignment horizontal="center"/>
      <protection locked="0"/>
    </xf>
    <xf numFmtId="49" fontId="130" fillId="0" borderId="33" xfId="0" applyNumberFormat="1" applyFont="1" applyBorder="1" applyAlignment="1" applyProtection="1">
      <alignment horizontal="center"/>
      <protection locked="0"/>
    </xf>
    <xf numFmtId="49" fontId="130" fillId="0" borderId="0" xfId="0" applyNumberFormat="1" applyFont="1" applyAlignment="1" applyProtection="1">
      <alignment horizontal="center"/>
      <protection locked="0"/>
    </xf>
    <xf numFmtId="0" fontId="130" fillId="4" borderId="16" xfId="0" applyFont="1" applyFill="1" applyBorder="1" applyAlignment="1" applyProtection="1">
      <alignment horizontal="center"/>
      <protection locked="0"/>
    </xf>
    <xf numFmtId="0" fontId="156" fillId="4" borderId="28" xfId="0" applyFont="1" applyFill="1" applyBorder="1" applyAlignment="1" applyProtection="1">
      <alignment horizontal="center" vertical="center" wrapText="1"/>
      <protection locked="0"/>
    </xf>
    <xf numFmtId="0" fontId="156" fillId="4" borderId="34" xfId="0" applyFont="1" applyFill="1" applyBorder="1" applyAlignment="1" applyProtection="1">
      <alignment horizontal="center" vertical="center" wrapText="1"/>
      <protection locked="0"/>
    </xf>
    <xf numFmtId="0" fontId="156" fillId="4" borderId="103" xfId="0" applyFont="1" applyFill="1" applyBorder="1" applyAlignment="1" applyProtection="1">
      <alignment horizontal="center" vertical="center" wrapText="1"/>
      <protection locked="0"/>
    </xf>
    <xf numFmtId="0" fontId="155" fillId="4" borderId="115" xfId="0" applyFont="1" applyFill="1" applyBorder="1" applyAlignment="1" applyProtection="1">
      <alignment horizontal="center" vertical="center" wrapText="1"/>
      <protection locked="0"/>
    </xf>
    <xf numFmtId="0" fontId="155" fillId="4" borderId="130" xfId="0" applyFont="1" applyFill="1" applyBorder="1" applyAlignment="1" applyProtection="1">
      <alignment horizontal="center" vertical="center" wrapText="1"/>
      <protection locked="0"/>
    </xf>
    <xf numFmtId="0" fontId="155" fillId="4" borderId="0" xfId="0" applyFont="1" applyFill="1" applyAlignment="1" applyProtection="1">
      <alignment horizontal="center" vertical="center" wrapText="1"/>
      <protection locked="0"/>
    </xf>
    <xf numFmtId="0" fontId="154" fillId="4" borderId="108" xfId="0" applyFont="1" applyFill="1" applyBorder="1" applyAlignment="1" applyProtection="1">
      <alignment horizontal="center" vertical="center" wrapText="1"/>
      <protection locked="0"/>
    </xf>
    <xf numFmtId="0" fontId="140" fillId="0" borderId="95" xfId="7" applyFont="1" applyBorder="1" applyAlignment="1">
      <alignment horizontal="center" vertical="center" wrapText="1"/>
    </xf>
    <xf numFmtId="0" fontId="156" fillId="4" borderId="130" xfId="0" applyFont="1" applyFill="1" applyBorder="1" applyAlignment="1" applyProtection="1">
      <alignment horizontal="center" vertical="center" wrapText="1"/>
      <protection locked="0"/>
    </xf>
    <xf numFmtId="0" fontId="164" fillId="15" borderId="132" xfId="0" applyFont="1" applyFill="1" applyBorder="1" applyAlignment="1" applyProtection="1">
      <alignment horizontal="center" vertical="center" wrapText="1"/>
      <protection locked="0"/>
    </xf>
    <xf numFmtId="0" fontId="164" fillId="15" borderId="128" xfId="0" applyFont="1" applyFill="1" applyBorder="1" applyAlignment="1" applyProtection="1">
      <alignment horizontal="center" vertical="center" wrapText="1"/>
      <protection locked="0"/>
    </xf>
    <xf numFmtId="0" fontId="164" fillId="15" borderId="133" xfId="0" applyFont="1" applyFill="1" applyBorder="1" applyAlignment="1" applyProtection="1">
      <alignment horizontal="center" vertical="center" wrapText="1"/>
      <protection locked="0"/>
    </xf>
    <xf numFmtId="0" fontId="164" fillId="15" borderId="16" xfId="0" applyFont="1" applyFill="1" applyBorder="1" applyAlignment="1" applyProtection="1">
      <alignment horizontal="center" vertical="center" wrapText="1"/>
      <protection locked="0"/>
    </xf>
    <xf numFmtId="0" fontId="164" fillId="15" borderId="0" xfId="0" applyFont="1" applyFill="1" applyAlignment="1" applyProtection="1">
      <alignment horizontal="center" vertical="center" wrapText="1"/>
      <protection locked="0"/>
    </xf>
    <xf numFmtId="0" fontId="164" fillId="15" borderId="102" xfId="0" applyFont="1" applyFill="1" applyBorder="1" applyAlignment="1" applyProtection="1">
      <alignment horizontal="center" vertical="center" wrapText="1"/>
      <protection locked="0"/>
    </xf>
    <xf numFmtId="0" fontId="164" fillId="15" borderId="90" xfId="0" applyFont="1" applyFill="1" applyBorder="1" applyAlignment="1" applyProtection="1">
      <alignment horizontal="center" vertical="center" wrapText="1"/>
      <protection locked="0"/>
    </xf>
    <xf numFmtId="0" fontId="164" fillId="15" borderId="88" xfId="0" applyFont="1" applyFill="1" applyBorder="1" applyAlignment="1" applyProtection="1">
      <alignment horizontal="center" vertical="center" wrapText="1"/>
      <protection locked="0"/>
    </xf>
    <xf numFmtId="0" fontId="164" fillId="15" borderId="93" xfId="0" applyFont="1" applyFill="1" applyBorder="1" applyAlignment="1" applyProtection="1">
      <alignment horizontal="center" vertical="center" wrapText="1"/>
      <protection locked="0"/>
    </xf>
    <xf numFmtId="0" fontId="88" fillId="0" borderId="79" xfId="1782" applyFont="1" applyBorder="1" applyAlignment="1">
      <alignment horizontal="center" vertical="center" textRotation="60"/>
    </xf>
    <xf numFmtId="0" fontId="88" fillId="0" borderId="104" xfId="1782" applyFont="1" applyBorder="1" applyAlignment="1">
      <alignment horizontal="center" vertical="center" textRotation="60"/>
    </xf>
    <xf numFmtId="0" fontId="147" fillId="0" borderId="99" xfId="1782" applyFont="1" applyBorder="1" applyAlignment="1">
      <alignment horizontal="center" vertical="center" wrapText="1"/>
    </xf>
    <xf numFmtId="0" fontId="147" fillId="0" borderId="100" xfId="1782" applyFont="1" applyBorder="1" applyAlignment="1">
      <alignment horizontal="center" vertical="center" wrapText="1"/>
    </xf>
    <xf numFmtId="0" fontId="97" fillId="6" borderId="23" xfId="1782" applyFont="1" applyFill="1" applyBorder="1" applyAlignment="1">
      <alignment horizontal="center" vertical="center" wrapText="1"/>
    </xf>
    <xf numFmtId="0" fontId="97" fillId="6" borderId="136" xfId="1782" applyFont="1" applyFill="1" applyBorder="1" applyAlignment="1">
      <alignment horizontal="center" vertical="center" wrapText="1"/>
    </xf>
    <xf numFmtId="0" fontId="20" fillId="0" borderId="99" xfId="1782" applyFont="1" applyBorder="1" applyAlignment="1">
      <alignment horizontal="center" vertical="center" wrapText="1"/>
    </xf>
    <xf numFmtId="0" fontId="20" fillId="0" borderId="100" xfId="1782" applyFont="1" applyBorder="1" applyAlignment="1">
      <alignment horizontal="center" vertical="center" wrapText="1"/>
    </xf>
    <xf numFmtId="0" fontId="165" fillId="12" borderId="70" xfId="1782" applyFont="1" applyFill="1" applyBorder="1" applyAlignment="1">
      <alignment horizontal="center" vertical="center" wrapText="1"/>
    </xf>
    <xf numFmtId="0" fontId="165" fillId="12" borderId="71" xfId="1782" applyFont="1" applyFill="1" applyBorder="1" applyAlignment="1">
      <alignment horizontal="center" vertical="center" wrapText="1"/>
    </xf>
    <xf numFmtId="0" fontId="165" fillId="12" borderId="134" xfId="1782" applyFont="1" applyFill="1" applyBorder="1" applyAlignment="1">
      <alignment horizontal="center" vertical="center" wrapText="1"/>
    </xf>
    <xf numFmtId="0" fontId="165" fillId="12" borderId="135" xfId="1782" applyFont="1" applyFill="1" applyBorder="1" applyAlignment="1">
      <alignment horizontal="center" vertical="center" wrapText="1"/>
    </xf>
    <xf numFmtId="0" fontId="165" fillId="12" borderId="72" xfId="1782" applyFont="1" applyFill="1" applyBorder="1" applyAlignment="1">
      <alignment horizontal="center" vertical="center" wrapText="1"/>
    </xf>
    <xf numFmtId="0" fontId="165" fillId="12" borderId="73" xfId="1782" applyFont="1" applyFill="1" applyBorder="1" applyAlignment="1">
      <alignment horizontal="center" vertical="center" wrapText="1"/>
    </xf>
    <xf numFmtId="0" fontId="99" fillId="21" borderId="23" xfId="1782" applyFont="1" applyFill="1" applyBorder="1" applyAlignment="1">
      <alignment horizontal="center" vertical="center" wrapText="1"/>
    </xf>
    <xf numFmtId="0" fontId="99" fillId="21" borderId="136" xfId="1782" applyFont="1" applyFill="1" applyBorder="1" applyAlignment="1">
      <alignment horizontal="center" vertical="center" wrapText="1"/>
    </xf>
    <xf numFmtId="0" fontId="98" fillId="8" borderId="23" xfId="1782" applyFont="1" applyFill="1" applyBorder="1" applyAlignment="1">
      <alignment horizontal="center" vertical="center" wrapText="1"/>
    </xf>
    <xf numFmtId="0" fontId="98" fillId="8" borderId="136" xfId="1782" applyFont="1" applyFill="1" applyBorder="1" applyAlignment="1">
      <alignment horizontal="center" vertical="center" wrapText="1"/>
    </xf>
    <xf numFmtId="0" fontId="88" fillId="0" borderId="4" xfId="1782" applyFont="1" applyBorder="1" applyAlignment="1">
      <alignment horizontal="center" vertical="center" textRotation="60"/>
    </xf>
    <xf numFmtId="0" fontId="88" fillId="0" borderId="22" xfId="1782" applyFont="1" applyBorder="1" applyAlignment="1">
      <alignment horizontal="center" vertical="center" textRotation="60"/>
    </xf>
    <xf numFmtId="0" fontId="91" fillId="0" borderId="0" xfId="1782" applyFont="1" applyAlignment="1">
      <alignment horizontal="left" vertical="center"/>
    </xf>
    <xf numFmtId="0" fontId="86" fillId="0" borderId="0" xfId="1782" applyFont="1" applyAlignment="1" applyProtection="1">
      <alignment horizontal="right"/>
      <protection locked="0"/>
    </xf>
    <xf numFmtId="0" fontId="96" fillId="12" borderId="23" xfId="1782" applyFont="1" applyFill="1" applyBorder="1" applyAlignment="1">
      <alignment horizontal="center" vertical="center" wrapText="1"/>
    </xf>
    <xf numFmtId="0" fontId="96" fillId="12" borderId="136" xfId="1782" applyFont="1" applyFill="1" applyBorder="1" applyAlignment="1">
      <alignment horizontal="center" vertical="center" wrapText="1"/>
    </xf>
    <xf numFmtId="14" fontId="102" fillId="15" borderId="4" xfId="1782" applyNumberFormat="1" applyFont="1" applyFill="1" applyBorder="1" applyAlignment="1">
      <alignment horizontal="center" vertical="center"/>
    </xf>
    <xf numFmtId="14" fontId="102" fillId="15" borderId="22" xfId="1782" applyNumberFormat="1" applyFont="1" applyFill="1" applyBorder="1" applyAlignment="1">
      <alignment horizontal="center" vertical="center"/>
    </xf>
    <xf numFmtId="0" fontId="94" fillId="0" borderId="0" xfId="1782" applyFont="1" applyAlignment="1">
      <alignment horizontal="center" vertical="center"/>
    </xf>
    <xf numFmtId="0" fontId="95" fillId="0" borderId="0" xfId="1782" applyFont="1" applyAlignment="1">
      <alignment vertical="center"/>
    </xf>
    <xf numFmtId="14" fontId="100" fillId="0" borderId="4" xfId="1782" applyNumberFormat="1" applyFont="1" applyBorder="1" applyAlignment="1">
      <alignment horizontal="center" vertical="center"/>
    </xf>
    <xf numFmtId="14" fontId="100" fillId="0" borderId="22" xfId="1782" applyNumberFormat="1" applyFont="1" applyBorder="1" applyAlignment="1">
      <alignment horizontal="center" vertical="center"/>
    </xf>
    <xf numFmtId="0" fontId="84" fillId="0" borderId="70" xfId="1782" applyFont="1" applyBorder="1" applyAlignment="1">
      <alignment horizontal="center" textRotation="60"/>
    </xf>
    <xf numFmtId="0" fontId="84" fillId="0" borderId="71" xfId="1782" applyFont="1" applyBorder="1" applyAlignment="1">
      <alignment horizontal="center" textRotation="60"/>
    </xf>
    <xf numFmtId="0" fontId="105" fillId="21" borderId="17" xfId="1782" applyFont="1" applyFill="1" applyBorder="1" applyAlignment="1">
      <alignment horizontal="center" vertical="center" wrapText="1"/>
    </xf>
    <xf numFmtId="0" fontId="105" fillId="21" borderId="74" xfId="1782" applyFont="1" applyFill="1" applyBorder="1" applyAlignment="1">
      <alignment horizontal="center" vertical="center" wrapText="1"/>
    </xf>
    <xf numFmtId="0" fontId="110" fillId="0" borderId="66" xfId="1782" applyFont="1" applyBorder="1" applyAlignment="1">
      <alignment horizontal="center" vertical="top" wrapText="1"/>
    </xf>
    <xf numFmtId="0" fontId="110" fillId="0" borderId="76" xfId="1782" applyFont="1" applyBorder="1" applyAlignment="1">
      <alignment horizontal="center" vertical="top" wrapText="1"/>
    </xf>
    <xf numFmtId="0" fontId="20" fillId="0" borderId="66" xfId="1782" applyFont="1" applyBorder="1" applyAlignment="1">
      <alignment horizontal="center" vertical="top" wrapText="1"/>
    </xf>
    <xf numFmtId="0" fontId="20" fillId="0" borderId="76" xfId="1782" applyFont="1" applyBorder="1" applyAlignment="1">
      <alignment horizontal="center" vertical="top" wrapText="1"/>
    </xf>
    <xf numFmtId="0" fontId="88" fillId="0" borderId="17" xfId="1782" applyFont="1" applyBorder="1" applyAlignment="1">
      <alignment horizontal="center" vertical="center" textRotation="60"/>
    </xf>
    <xf numFmtId="0" fontId="88" fillId="0" borderId="74" xfId="1782" applyFont="1" applyBorder="1" applyAlignment="1">
      <alignment horizontal="center" vertical="center" textRotation="60"/>
    </xf>
    <xf numFmtId="0" fontId="98" fillId="8" borderId="17" xfId="1782" applyFont="1" applyFill="1" applyBorder="1" applyAlignment="1">
      <alignment horizontal="center" vertical="center" wrapText="1"/>
    </xf>
    <xf numFmtId="0" fontId="98" fillId="8" borderId="74" xfId="1782" applyFont="1" applyFill="1" applyBorder="1" applyAlignment="1">
      <alignment horizontal="center" vertical="center" wrapText="1"/>
    </xf>
    <xf numFmtId="0" fontId="97" fillId="6" borderId="17" xfId="1782" applyFont="1" applyFill="1" applyBorder="1" applyAlignment="1">
      <alignment horizontal="center" vertical="center" wrapText="1"/>
    </xf>
    <xf numFmtId="0" fontId="97" fillId="6" borderId="74" xfId="1782" applyFont="1" applyFill="1" applyBorder="1" applyAlignment="1">
      <alignment horizontal="center" vertical="center" wrapText="1"/>
    </xf>
    <xf numFmtId="0" fontId="111" fillId="0" borderId="66" xfId="1782" applyFont="1" applyBorder="1" applyAlignment="1">
      <alignment horizontal="center" vertical="top" wrapText="1"/>
    </xf>
    <xf numFmtId="0" fontId="111" fillId="0" borderId="76" xfId="1782" applyFont="1" applyBorder="1" applyAlignment="1">
      <alignment horizontal="center" vertical="top" wrapText="1"/>
    </xf>
    <xf numFmtId="0" fontId="88" fillId="0" borderId="37" xfId="1782" applyFont="1" applyBorder="1" applyAlignment="1">
      <alignment horizontal="center" vertical="center" textRotation="60"/>
    </xf>
    <xf numFmtId="0" fontId="88" fillId="0" borderId="38" xfId="1782" applyFont="1" applyBorder="1" applyAlignment="1">
      <alignment horizontal="center" vertical="center" textRotation="60"/>
    </xf>
    <xf numFmtId="0" fontId="107" fillId="12" borderId="17" xfId="1782" applyFont="1" applyFill="1" applyBorder="1" applyAlignment="1">
      <alignment horizontal="center" vertical="center" wrapText="1"/>
    </xf>
    <xf numFmtId="0" fontId="107" fillId="12" borderId="74" xfId="1782" applyFont="1" applyFill="1" applyBorder="1" applyAlignment="1">
      <alignment horizontal="center" vertical="center" wrapText="1"/>
    </xf>
    <xf numFmtId="14" fontId="100" fillId="0" borderId="75" xfId="1782" applyNumberFormat="1" applyFont="1" applyBorder="1" applyAlignment="1">
      <alignment horizontal="center" vertical="center"/>
    </xf>
    <xf numFmtId="14" fontId="101" fillId="0" borderId="64" xfId="1782" applyNumberFormat="1" applyFont="1" applyBorder="1" applyAlignment="1">
      <alignment vertical="center"/>
    </xf>
    <xf numFmtId="14" fontId="102" fillId="15" borderId="63" xfId="1782" applyNumberFormat="1" applyFont="1" applyFill="1" applyBorder="1" applyAlignment="1">
      <alignment horizontal="center" vertical="center"/>
    </xf>
    <xf numFmtId="14" fontId="103" fillId="15" borderId="77" xfId="1782" applyNumberFormat="1" applyFont="1" applyFill="1" applyBorder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61" fillId="15" borderId="23" xfId="0" applyFont="1" applyFill="1" applyBorder="1" applyAlignment="1">
      <alignment horizontal="center" vertical="center" wrapText="1"/>
    </xf>
    <xf numFmtId="0" fontId="61" fillId="15" borderId="41" xfId="0" applyFont="1" applyFill="1" applyBorder="1" applyAlignment="1">
      <alignment horizontal="center" vertical="center" wrapText="1"/>
    </xf>
    <xf numFmtId="0" fontId="61" fillId="4" borderId="23" xfId="0" applyFont="1" applyFill="1" applyBorder="1" applyAlignment="1">
      <alignment horizontal="center" vertical="center" wrapText="1"/>
    </xf>
    <xf numFmtId="0" fontId="61" fillId="4" borderId="42" xfId="0" applyFont="1" applyFill="1" applyBorder="1" applyAlignment="1">
      <alignment horizontal="center" vertical="center" wrapText="1"/>
    </xf>
    <xf numFmtId="14" fontId="20" fillId="4" borderId="40" xfId="0" applyNumberFormat="1" applyFont="1" applyFill="1" applyBorder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58" fillId="4" borderId="50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4" borderId="41" xfId="0" applyFont="1" applyFill="1" applyBorder="1" applyAlignment="1">
      <alignment horizontal="center" vertical="center" wrapText="1"/>
    </xf>
    <xf numFmtId="0" fontId="61" fillId="15" borderId="42" xfId="0" applyFont="1" applyFill="1" applyBorder="1" applyAlignment="1">
      <alignment horizontal="center" vertical="center" wrapText="1"/>
    </xf>
    <xf numFmtId="0" fontId="61" fillId="15" borderId="23" xfId="0" applyFont="1" applyFill="1" applyBorder="1" applyAlignment="1">
      <alignment horizontal="center" vertical="top" wrapText="1"/>
    </xf>
    <xf numFmtId="0" fontId="61" fillId="15" borderId="41" xfId="0" applyFont="1" applyFill="1" applyBorder="1" applyAlignment="1">
      <alignment horizontal="center" vertical="top" wrapText="1"/>
    </xf>
    <xf numFmtId="0" fontId="61" fillId="15" borderId="42" xfId="0" applyFont="1" applyFill="1" applyBorder="1" applyAlignment="1">
      <alignment horizontal="center" vertical="top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8" fillId="4" borderId="19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54" fillId="5" borderId="25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7" xfId="0" applyFont="1" applyFill="1" applyBorder="1" applyAlignment="1">
      <alignment horizontal="center" vertical="center" wrapText="1"/>
    </xf>
    <xf numFmtId="0" fontId="56" fillId="12" borderId="35" xfId="0" applyFont="1" applyFill="1" applyBorder="1" applyAlignment="1">
      <alignment horizontal="center" vertical="center" wrapText="1"/>
    </xf>
    <xf numFmtId="0" fontId="56" fillId="13" borderId="35" xfId="0" applyFont="1" applyFill="1" applyBorder="1" applyAlignment="1">
      <alignment horizontal="center" vertical="center" wrapText="1"/>
    </xf>
    <xf numFmtId="167" fontId="124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8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5F5F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6" zoomScale="90" zoomScaleNormal="90" workbookViewId="0">
      <selection activeCell="F8" sqref="F8:G8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502" t="s">
        <v>213</v>
      </c>
      <c r="C7" s="503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4"/>
    </row>
    <row r="8" spans="2:16" ht="2.25" customHeight="1">
      <c r="B8" s="39"/>
      <c r="P8" s="304"/>
    </row>
    <row r="9" spans="2:16" s="35" customFormat="1" ht="15">
      <c r="B9" s="539" t="s">
        <v>51</v>
      </c>
      <c r="C9" s="540"/>
      <c r="D9" s="541"/>
      <c r="E9" s="539" t="s">
        <v>6</v>
      </c>
      <c r="F9" s="540"/>
      <c r="G9" s="541"/>
      <c r="H9" s="539" t="s">
        <v>52</v>
      </c>
      <c r="I9" s="540"/>
      <c r="J9" s="541"/>
      <c r="K9" s="539" t="s">
        <v>7</v>
      </c>
      <c r="L9" s="540"/>
      <c r="M9" s="541"/>
      <c r="N9" s="539" t="s">
        <v>8</v>
      </c>
      <c r="O9" s="540"/>
      <c r="P9" s="541"/>
    </row>
    <row r="10" spans="2:16" s="40" customFormat="1" ht="12.75">
      <c r="B10" s="545">
        <v>45782</v>
      </c>
      <c r="C10" s="546"/>
      <c r="D10" s="547"/>
      <c r="E10" s="542">
        <f>B10+1</f>
        <v>45783</v>
      </c>
      <c r="F10" s="543"/>
      <c r="G10" s="544"/>
      <c r="H10" s="542">
        <f t="shared" ref="H10" si="0">E10+1</f>
        <v>45784</v>
      </c>
      <c r="I10" s="543"/>
      <c r="J10" s="544"/>
      <c r="K10" s="542">
        <f t="shared" ref="K10" si="1">H10+1</f>
        <v>45785</v>
      </c>
      <c r="L10" s="543"/>
      <c r="M10" s="544"/>
      <c r="N10" s="542">
        <f t="shared" ref="N10" si="2">K10+1</f>
        <v>45786</v>
      </c>
      <c r="O10" s="543"/>
      <c r="P10" s="544"/>
    </row>
    <row r="11" spans="2:16" s="4" customFormat="1" ht="13.5" customHeight="1">
      <c r="B11" s="537" t="s">
        <v>140</v>
      </c>
      <c r="C11" s="535"/>
      <c r="D11" s="536"/>
      <c r="E11" s="535" t="s">
        <v>140</v>
      </c>
      <c r="F11" s="535"/>
      <c r="G11" s="536"/>
      <c r="H11" s="537" t="s">
        <v>140</v>
      </c>
      <c r="I11" s="535"/>
      <c r="J11" s="534"/>
      <c r="K11" s="569" t="s">
        <v>212</v>
      </c>
      <c r="L11" s="570"/>
      <c r="M11" s="571"/>
      <c r="N11" s="534" t="s">
        <v>140</v>
      </c>
      <c r="O11" s="535"/>
      <c r="P11" s="536"/>
    </row>
    <row r="12" spans="2:16" s="40" customFormat="1" ht="30" customHeight="1">
      <c r="B12" s="385" t="s">
        <v>45</v>
      </c>
      <c r="C12" s="531" t="s">
        <v>186</v>
      </c>
      <c r="D12" s="538"/>
      <c r="E12" s="342" t="s">
        <v>45</v>
      </c>
      <c r="F12" s="531" t="s">
        <v>173</v>
      </c>
      <c r="G12" s="532"/>
      <c r="H12" s="308" t="s">
        <v>45</v>
      </c>
      <c r="I12" s="506" t="s">
        <v>141</v>
      </c>
      <c r="J12" s="533"/>
      <c r="K12" s="572"/>
      <c r="L12" s="573"/>
      <c r="M12" s="574"/>
      <c r="N12" s="426" t="s">
        <v>45</v>
      </c>
      <c r="O12" s="531" t="s">
        <v>142</v>
      </c>
      <c r="P12" s="532"/>
    </row>
    <row r="13" spans="2:16" s="40" customFormat="1" ht="12.95" customHeight="1">
      <c r="B13" s="508" t="s">
        <v>48</v>
      </c>
      <c r="C13" s="509"/>
      <c r="D13" s="386" t="s">
        <v>187</v>
      </c>
      <c r="E13" s="509" t="s">
        <v>48</v>
      </c>
      <c r="F13" s="509"/>
      <c r="G13" s="343" t="s">
        <v>161</v>
      </c>
      <c r="H13" s="552" t="s">
        <v>48</v>
      </c>
      <c r="I13" s="509"/>
      <c r="J13" s="419" t="s">
        <v>130</v>
      </c>
      <c r="K13" s="572"/>
      <c r="L13" s="573"/>
      <c r="M13" s="574"/>
      <c r="N13" s="509" t="s">
        <v>48</v>
      </c>
      <c r="O13" s="509"/>
      <c r="P13" s="343" t="s">
        <v>126</v>
      </c>
    </row>
    <row r="14" spans="2:16" s="40" customFormat="1" ht="12.95" customHeight="1">
      <c r="B14" s="510" t="s">
        <v>163</v>
      </c>
      <c r="C14" s="499"/>
      <c r="D14" s="387" t="s">
        <v>222</v>
      </c>
      <c r="E14" s="499" t="s">
        <v>163</v>
      </c>
      <c r="F14" s="499"/>
      <c r="G14" s="377" t="s">
        <v>174</v>
      </c>
      <c r="H14" s="500" t="s">
        <v>163</v>
      </c>
      <c r="I14" s="499"/>
      <c r="J14" s="420" t="s">
        <v>223</v>
      </c>
      <c r="K14" s="572"/>
      <c r="L14" s="573"/>
      <c r="M14" s="574"/>
      <c r="N14" s="501" t="s">
        <v>163</v>
      </c>
      <c r="O14" s="499"/>
      <c r="P14" s="377" t="s">
        <v>224</v>
      </c>
    </row>
    <row r="15" spans="2:16" s="40" customFormat="1" ht="30" customHeight="1">
      <c r="B15" s="385" t="s">
        <v>46</v>
      </c>
      <c r="C15" s="506" t="s">
        <v>183</v>
      </c>
      <c r="D15" s="507"/>
      <c r="E15" s="308" t="s">
        <v>46</v>
      </c>
      <c r="F15" s="506" t="s">
        <v>144</v>
      </c>
      <c r="G15" s="553"/>
      <c r="H15" s="308" t="s">
        <v>46</v>
      </c>
      <c r="I15" s="554" t="s">
        <v>172</v>
      </c>
      <c r="J15" s="555"/>
      <c r="K15" s="572"/>
      <c r="L15" s="573"/>
      <c r="M15" s="574"/>
      <c r="N15" s="426" t="s">
        <v>46</v>
      </c>
      <c r="O15" s="554" t="s">
        <v>143</v>
      </c>
      <c r="P15" s="567"/>
    </row>
    <row r="16" spans="2:16" s="40" customFormat="1" ht="12.95" customHeight="1">
      <c r="B16" s="508" t="s">
        <v>48</v>
      </c>
      <c r="C16" s="509"/>
      <c r="D16" s="386" t="s">
        <v>184</v>
      </c>
      <c r="E16" s="552" t="s">
        <v>48</v>
      </c>
      <c r="F16" s="509"/>
      <c r="G16" s="343" t="s">
        <v>126</v>
      </c>
      <c r="H16" s="552" t="s">
        <v>48</v>
      </c>
      <c r="I16" s="509"/>
      <c r="J16" s="419" t="s">
        <v>146</v>
      </c>
      <c r="K16" s="572"/>
      <c r="L16" s="573"/>
      <c r="M16" s="574"/>
      <c r="N16" s="509" t="s">
        <v>48</v>
      </c>
      <c r="O16" s="509"/>
      <c r="P16" s="343" t="s">
        <v>145</v>
      </c>
    </row>
    <row r="17" spans="2:17" s="40" customFormat="1" ht="12.95" customHeight="1">
      <c r="B17" s="510" t="s">
        <v>163</v>
      </c>
      <c r="C17" s="499"/>
      <c r="D17" s="387" t="s">
        <v>185</v>
      </c>
      <c r="E17" s="500" t="s">
        <v>163</v>
      </c>
      <c r="F17" s="499"/>
      <c r="G17" s="377" t="s">
        <v>176</v>
      </c>
      <c r="H17" s="500" t="s">
        <v>163</v>
      </c>
      <c r="I17" s="499"/>
      <c r="J17" s="421" t="s">
        <v>177</v>
      </c>
      <c r="K17" s="572"/>
      <c r="L17" s="573"/>
      <c r="M17" s="574"/>
      <c r="N17" s="501" t="s">
        <v>163</v>
      </c>
      <c r="O17" s="499"/>
      <c r="P17" s="377" t="s">
        <v>175</v>
      </c>
    </row>
    <row r="18" spans="2:17" s="4" customFormat="1" ht="15.95" customHeight="1">
      <c r="B18" s="524" t="s">
        <v>147</v>
      </c>
      <c r="C18" s="518"/>
      <c r="D18" s="519"/>
      <c r="E18" s="518" t="s">
        <v>147</v>
      </c>
      <c r="F18" s="518"/>
      <c r="G18" s="519"/>
      <c r="H18" s="524" t="s">
        <v>147</v>
      </c>
      <c r="I18" s="518"/>
      <c r="J18" s="518"/>
      <c r="K18" s="572"/>
      <c r="L18" s="573"/>
      <c r="M18" s="574"/>
      <c r="N18" s="518" t="s">
        <v>147</v>
      </c>
      <c r="O18" s="518"/>
      <c r="P18" s="519"/>
    </row>
    <row r="19" spans="2:17" s="40" customFormat="1" ht="39.950000000000003" customHeight="1">
      <c r="B19" s="388" t="s">
        <v>45</v>
      </c>
      <c r="C19" s="520" t="s">
        <v>169</v>
      </c>
      <c r="D19" s="525"/>
      <c r="E19" s="345" t="s">
        <v>45</v>
      </c>
      <c r="F19" s="520" t="s">
        <v>220</v>
      </c>
      <c r="G19" s="521"/>
      <c r="H19" s="345" t="s">
        <v>45</v>
      </c>
      <c r="I19" s="520" t="s">
        <v>194</v>
      </c>
      <c r="J19" s="551"/>
      <c r="K19" s="572"/>
      <c r="L19" s="573"/>
      <c r="M19" s="574"/>
      <c r="N19" s="427" t="s">
        <v>45</v>
      </c>
      <c r="O19" s="520" t="s">
        <v>204</v>
      </c>
      <c r="P19" s="521"/>
    </row>
    <row r="20" spans="2:17" s="40" customFormat="1" ht="30" customHeight="1">
      <c r="B20" s="389"/>
      <c r="C20" s="522"/>
      <c r="D20" s="526"/>
      <c r="E20" s="349"/>
      <c r="F20" s="522"/>
      <c r="G20" s="523"/>
      <c r="H20" s="347"/>
      <c r="I20" s="522"/>
      <c r="J20" s="522"/>
      <c r="K20" s="572"/>
      <c r="L20" s="573"/>
      <c r="M20" s="574"/>
      <c r="N20" s="349"/>
      <c r="O20" s="522"/>
      <c r="P20" s="523"/>
    </row>
    <row r="21" spans="2:17" s="40" customFormat="1" ht="12.95" customHeight="1">
      <c r="B21" s="527" t="s">
        <v>48</v>
      </c>
      <c r="C21" s="528"/>
      <c r="D21" s="390" t="s">
        <v>131</v>
      </c>
      <c r="E21" s="528" t="s">
        <v>48</v>
      </c>
      <c r="F21" s="528"/>
      <c r="G21" s="348" t="s">
        <v>193</v>
      </c>
      <c r="H21" s="528" t="s">
        <v>48</v>
      </c>
      <c r="I21" s="528"/>
      <c r="J21" s="422" t="s">
        <v>148</v>
      </c>
      <c r="K21" s="572"/>
      <c r="L21" s="573"/>
      <c r="M21" s="574"/>
      <c r="N21" s="528" t="s">
        <v>48</v>
      </c>
      <c r="O21" s="528"/>
      <c r="P21" s="348" t="s">
        <v>203</v>
      </c>
    </row>
    <row r="22" spans="2:17" s="40" customFormat="1" ht="12.95" customHeight="1">
      <c r="B22" s="510" t="s">
        <v>163</v>
      </c>
      <c r="C22" s="499"/>
      <c r="D22" s="387" t="s">
        <v>178</v>
      </c>
      <c r="E22" s="499" t="s">
        <v>163</v>
      </c>
      <c r="F22" s="499"/>
      <c r="G22" s="382" t="s">
        <v>221</v>
      </c>
      <c r="H22" s="500" t="s">
        <v>163</v>
      </c>
      <c r="I22" s="499"/>
      <c r="J22" s="420" t="s">
        <v>196</v>
      </c>
      <c r="K22" s="572"/>
      <c r="L22" s="573"/>
      <c r="M22" s="574"/>
      <c r="N22" s="501" t="s">
        <v>163</v>
      </c>
      <c r="O22" s="499"/>
      <c r="P22" s="376" t="s">
        <v>205</v>
      </c>
    </row>
    <row r="23" spans="2:17" s="40" customFormat="1" ht="39.950000000000003" customHeight="1">
      <c r="B23" s="396" t="s">
        <v>46</v>
      </c>
      <c r="C23" s="529" t="s">
        <v>214</v>
      </c>
      <c r="D23" s="530"/>
      <c r="E23" s="396" t="s">
        <v>46</v>
      </c>
      <c r="F23" s="529" t="s">
        <v>195</v>
      </c>
      <c r="G23" s="566"/>
      <c r="H23" s="344" t="s">
        <v>46</v>
      </c>
      <c r="I23" s="520" t="s">
        <v>168</v>
      </c>
      <c r="J23" s="551"/>
      <c r="K23" s="572"/>
      <c r="L23" s="573"/>
      <c r="M23" s="574"/>
      <c r="N23" s="427" t="s">
        <v>46</v>
      </c>
      <c r="O23" s="520" t="s">
        <v>201</v>
      </c>
      <c r="P23" s="521"/>
    </row>
    <row r="24" spans="2:17" s="40" customFormat="1" ht="30" customHeight="1">
      <c r="B24" s="346"/>
      <c r="C24" s="522"/>
      <c r="D24" s="523"/>
      <c r="E24" s="346"/>
      <c r="F24" s="522"/>
      <c r="G24" s="523"/>
      <c r="H24" s="346"/>
      <c r="I24" s="522"/>
      <c r="J24" s="522"/>
      <c r="K24" s="572"/>
      <c r="L24" s="573"/>
      <c r="M24" s="574"/>
      <c r="N24" s="349"/>
      <c r="O24" s="522"/>
      <c r="P24" s="523"/>
      <c r="Q24" s="90"/>
    </row>
    <row r="25" spans="2:17" s="40" customFormat="1" ht="12.95" customHeight="1">
      <c r="B25" s="556" t="s">
        <v>48</v>
      </c>
      <c r="C25" s="528"/>
      <c r="D25" s="348" t="s">
        <v>191</v>
      </c>
      <c r="E25" s="556" t="s">
        <v>48</v>
      </c>
      <c r="F25" s="528"/>
      <c r="G25" s="348" t="s">
        <v>111</v>
      </c>
      <c r="H25" s="556" t="s">
        <v>48</v>
      </c>
      <c r="I25" s="528"/>
      <c r="J25" s="422" t="s">
        <v>149</v>
      </c>
      <c r="K25" s="572"/>
      <c r="L25" s="573"/>
      <c r="M25" s="574"/>
      <c r="N25" s="528" t="s">
        <v>48</v>
      </c>
      <c r="O25" s="528"/>
      <c r="P25" s="348" t="s">
        <v>167</v>
      </c>
    </row>
    <row r="26" spans="2:17" s="40" customFormat="1" ht="12.95" customHeight="1">
      <c r="B26" s="557" t="s">
        <v>163</v>
      </c>
      <c r="C26" s="558"/>
      <c r="D26" s="397" t="s">
        <v>215</v>
      </c>
      <c r="E26" s="500" t="s">
        <v>163</v>
      </c>
      <c r="F26" s="499"/>
      <c r="G26" s="377" t="s">
        <v>197</v>
      </c>
      <c r="H26" s="557" t="s">
        <v>163</v>
      </c>
      <c r="I26" s="558"/>
      <c r="J26" s="429" t="s">
        <v>180</v>
      </c>
      <c r="K26" s="572"/>
      <c r="L26" s="573"/>
      <c r="M26" s="574"/>
      <c r="N26" s="501" t="s">
        <v>163</v>
      </c>
      <c r="O26" s="499"/>
      <c r="P26" s="376" t="s">
        <v>182</v>
      </c>
    </row>
    <row r="27" spans="2:17" s="40" customFormat="1" ht="36" customHeight="1">
      <c r="B27" s="391" t="s">
        <v>47</v>
      </c>
      <c r="C27" s="520" t="s">
        <v>217</v>
      </c>
      <c r="D27" s="525"/>
      <c r="E27" s="350" t="s">
        <v>47</v>
      </c>
      <c r="F27" s="563" t="s">
        <v>225</v>
      </c>
      <c r="G27" s="564"/>
      <c r="H27" s="430" t="s">
        <v>47</v>
      </c>
      <c r="I27" s="529" t="s">
        <v>229</v>
      </c>
      <c r="J27" s="530"/>
      <c r="K27" s="573"/>
      <c r="L27" s="573"/>
      <c r="M27" s="574"/>
      <c r="N27" s="428" t="s">
        <v>47</v>
      </c>
      <c r="O27" s="520" t="s">
        <v>166</v>
      </c>
      <c r="P27" s="521"/>
    </row>
    <row r="28" spans="2:17" s="40" customFormat="1" ht="30" customHeight="1">
      <c r="B28" s="392"/>
      <c r="C28" s="522"/>
      <c r="D28" s="526"/>
      <c r="E28" s="351"/>
      <c r="F28" s="565"/>
      <c r="G28" s="565"/>
      <c r="H28" s="351"/>
      <c r="I28" s="522"/>
      <c r="J28" s="523"/>
      <c r="K28" s="573"/>
      <c r="L28" s="573"/>
      <c r="M28" s="574"/>
      <c r="N28" s="384"/>
      <c r="O28" s="522"/>
      <c r="P28" s="523"/>
    </row>
    <row r="29" spans="2:17" s="40" customFormat="1" ht="12.95" customHeight="1">
      <c r="B29" s="559" t="s">
        <v>48</v>
      </c>
      <c r="C29" s="475"/>
      <c r="D29" s="393" t="s">
        <v>218</v>
      </c>
      <c r="E29" s="474" t="s">
        <v>48</v>
      </c>
      <c r="F29" s="475"/>
      <c r="G29" s="423" t="s">
        <v>111</v>
      </c>
      <c r="H29" s="474" t="s">
        <v>48</v>
      </c>
      <c r="I29" s="475"/>
      <c r="J29" s="309" t="s">
        <v>192</v>
      </c>
      <c r="K29" s="573"/>
      <c r="L29" s="573"/>
      <c r="M29" s="574"/>
      <c r="N29" s="475" t="s">
        <v>48</v>
      </c>
      <c r="O29" s="475"/>
      <c r="P29" s="309" t="s">
        <v>149</v>
      </c>
    </row>
    <row r="30" spans="2:17" s="40" customFormat="1" ht="12.95" customHeight="1">
      <c r="B30" s="510" t="s">
        <v>163</v>
      </c>
      <c r="C30" s="499"/>
      <c r="D30" s="394" t="s">
        <v>216</v>
      </c>
      <c r="E30" s="500" t="s">
        <v>163</v>
      </c>
      <c r="F30" s="499"/>
      <c r="G30" s="420" t="s">
        <v>202</v>
      </c>
      <c r="H30" s="500" t="s">
        <v>163</v>
      </c>
      <c r="I30" s="501"/>
      <c r="J30" s="376" t="s">
        <v>210</v>
      </c>
      <c r="K30" s="573"/>
      <c r="L30" s="573"/>
      <c r="M30" s="574"/>
      <c r="N30" s="501" t="s">
        <v>163</v>
      </c>
      <c r="O30" s="499"/>
      <c r="P30" s="377" t="s">
        <v>181</v>
      </c>
    </row>
    <row r="31" spans="2:17" s="40" customFormat="1" ht="15.95" customHeight="1">
      <c r="B31" s="548" t="s">
        <v>162</v>
      </c>
      <c r="C31" s="549"/>
      <c r="D31" s="550"/>
      <c r="E31" s="549" t="s">
        <v>162</v>
      </c>
      <c r="F31" s="549"/>
      <c r="G31" s="550"/>
      <c r="H31" s="548" t="s">
        <v>162</v>
      </c>
      <c r="I31" s="549"/>
      <c r="J31" s="549"/>
      <c r="K31" s="572"/>
      <c r="L31" s="573"/>
      <c r="M31" s="574"/>
      <c r="N31" s="549" t="s">
        <v>162</v>
      </c>
      <c r="O31" s="549"/>
      <c r="P31" s="550"/>
    </row>
    <row r="32" spans="2:17" s="40" customFormat="1" ht="44.1" customHeight="1">
      <c r="B32" s="352" t="s">
        <v>69</v>
      </c>
      <c r="C32" s="511" t="s">
        <v>188</v>
      </c>
      <c r="D32" s="512"/>
      <c r="E32" s="403" t="s">
        <v>69</v>
      </c>
      <c r="F32" s="560" t="s">
        <v>228</v>
      </c>
      <c r="G32" s="561"/>
      <c r="H32" s="352" t="s">
        <v>69</v>
      </c>
      <c r="I32" s="560" t="s">
        <v>199</v>
      </c>
      <c r="J32" s="568"/>
      <c r="K32" s="572"/>
      <c r="L32" s="573"/>
      <c r="M32" s="574"/>
      <c r="N32" s="428" t="s">
        <v>69</v>
      </c>
      <c r="O32" s="529" t="s">
        <v>219</v>
      </c>
      <c r="P32" s="566"/>
    </row>
    <row r="33" spans="2:16" s="40" customFormat="1" ht="30" customHeight="1">
      <c r="B33" s="353"/>
      <c r="C33" s="513"/>
      <c r="D33" s="514"/>
      <c r="E33" s="404"/>
      <c r="F33" s="513"/>
      <c r="G33" s="562"/>
      <c r="H33" s="353"/>
      <c r="I33" s="513"/>
      <c r="J33" s="513"/>
      <c r="K33" s="572"/>
      <c r="L33" s="573"/>
      <c r="M33" s="574"/>
      <c r="N33" s="384"/>
      <c r="O33" s="522"/>
      <c r="P33" s="523"/>
    </row>
    <row r="34" spans="2:16" s="41" customFormat="1" ht="12.95" customHeight="1">
      <c r="B34" s="515" t="s">
        <v>48</v>
      </c>
      <c r="C34" s="495"/>
      <c r="D34" s="395" t="s">
        <v>189</v>
      </c>
      <c r="E34" s="495" t="s">
        <v>48</v>
      </c>
      <c r="F34" s="495"/>
      <c r="G34" s="354" t="s">
        <v>226</v>
      </c>
      <c r="H34" s="515" t="s">
        <v>48</v>
      </c>
      <c r="I34" s="495"/>
      <c r="J34" s="424" t="s">
        <v>191</v>
      </c>
      <c r="K34" s="572"/>
      <c r="L34" s="573"/>
      <c r="M34" s="574"/>
      <c r="N34" s="509" t="s">
        <v>48</v>
      </c>
      <c r="O34" s="509"/>
      <c r="P34" s="343">
        <v>4.7</v>
      </c>
    </row>
    <row r="35" spans="2:16" s="40" customFormat="1" ht="12.95" customHeight="1">
      <c r="B35" s="516" t="s">
        <v>163</v>
      </c>
      <c r="C35" s="517"/>
      <c r="D35" s="387" t="s">
        <v>190</v>
      </c>
      <c r="E35" s="499" t="s">
        <v>163</v>
      </c>
      <c r="F35" s="499"/>
      <c r="G35" s="377" t="s">
        <v>227</v>
      </c>
      <c r="H35" s="500" t="s">
        <v>163</v>
      </c>
      <c r="I35" s="499"/>
      <c r="J35" s="425" t="s">
        <v>200</v>
      </c>
      <c r="K35" s="575"/>
      <c r="L35" s="576"/>
      <c r="M35" s="577"/>
      <c r="N35" s="501" t="s">
        <v>163</v>
      </c>
      <c r="O35" s="499"/>
      <c r="P35" s="376" t="s">
        <v>198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203" customFormat="1" ht="30.75" customHeight="1">
      <c r="B37" s="36"/>
      <c r="C37" s="481" t="s">
        <v>91</v>
      </c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</row>
    <row r="38" spans="2:16" s="203" customFormat="1" ht="15.75">
      <c r="B38" s="482"/>
      <c r="C38" s="483"/>
      <c r="D38" s="484"/>
      <c r="E38" s="482"/>
      <c r="F38" s="483"/>
      <c r="G38" s="484"/>
      <c r="H38" s="482"/>
      <c r="I38" s="483"/>
      <c r="J38" s="484"/>
      <c r="K38" s="482"/>
      <c r="L38" s="483"/>
      <c r="M38" s="484"/>
      <c r="N38" s="482"/>
      <c r="O38" s="483"/>
      <c r="P38" s="484"/>
    </row>
    <row r="39" spans="2:16" s="203" customFormat="1" ht="21.95" customHeight="1">
      <c r="B39" s="305"/>
      <c r="C39" s="485" t="str">
        <f>'JL ŠKOLKA'!B8</f>
        <v>Vánočka s máslem a marmeládou</v>
      </c>
      <c r="D39" s="486"/>
      <c r="E39" s="305"/>
      <c r="F39" s="485" t="str">
        <f>'JL ŠKOLKA'!D8</f>
        <v>Chléb s pomazánkou z vepřové pečeně</v>
      </c>
      <c r="G39" s="486"/>
      <c r="H39" s="305"/>
      <c r="I39" s="485" t="str">
        <f>'JL ŠKOLKA'!F8</f>
        <v>Kaiserka s jemnou tuňákovou pomazánkou, zelenina</v>
      </c>
      <c r="J39" s="486"/>
      <c r="K39" s="305"/>
      <c r="L39" s="485">
        <f>'JL ŠKOLKA'!H8</f>
        <v>0</v>
      </c>
      <c r="M39" s="486"/>
      <c r="N39" s="305"/>
      <c r="O39" s="489" t="str">
        <f>'JL ŠKOLKA'!J8</f>
        <v>Ovocný jogurt s kukuřičnými lupínky</v>
      </c>
      <c r="P39" s="490"/>
    </row>
    <row r="40" spans="2:16" s="203" customFormat="1" ht="21.95" customHeight="1">
      <c r="B40" s="204"/>
      <c r="C40" s="487"/>
      <c r="D40" s="488"/>
      <c r="E40" s="204"/>
      <c r="F40" s="487"/>
      <c r="G40" s="488"/>
      <c r="H40" s="204"/>
      <c r="I40" s="487"/>
      <c r="J40" s="488"/>
      <c r="K40" s="204"/>
      <c r="L40" s="487"/>
      <c r="M40" s="488"/>
      <c r="N40" s="204"/>
      <c r="O40" s="491"/>
      <c r="P40" s="492"/>
    </row>
    <row r="41" spans="2:16" s="203" customFormat="1" ht="15">
      <c r="B41" s="494"/>
      <c r="C41" s="495"/>
      <c r="D41" s="205"/>
      <c r="E41" s="494"/>
      <c r="F41" s="495"/>
      <c r="G41" s="205"/>
      <c r="H41" s="494"/>
      <c r="I41" s="495"/>
      <c r="J41" s="205"/>
      <c r="K41" s="494"/>
      <c r="L41" s="495"/>
      <c r="M41" s="205"/>
      <c r="N41" s="494"/>
      <c r="O41" s="495"/>
      <c r="P41" s="205"/>
    </row>
    <row r="42" spans="2:16" s="203" customFormat="1" ht="15">
      <c r="B42" s="493"/>
      <c r="C42" s="480"/>
      <c r="D42" s="206"/>
      <c r="E42" s="493"/>
      <c r="F42" s="480"/>
      <c r="G42" s="206"/>
      <c r="H42" s="493"/>
      <c r="I42" s="480"/>
      <c r="J42" s="206"/>
      <c r="K42" s="493"/>
      <c r="L42" s="480"/>
      <c r="M42" s="206"/>
      <c r="N42" s="493"/>
      <c r="O42" s="480"/>
      <c r="P42" s="206"/>
    </row>
    <row r="43" spans="2:16" s="203" customFormat="1" ht="15"/>
    <row r="44" spans="2:16" s="203" customFormat="1" ht="15.75">
      <c r="B44" s="496"/>
      <c r="C44" s="497"/>
      <c r="D44" s="498"/>
      <c r="E44" s="496"/>
      <c r="F44" s="497"/>
      <c r="G44" s="498"/>
      <c r="H44" s="496"/>
      <c r="I44" s="497"/>
      <c r="J44" s="498"/>
      <c r="K44" s="496"/>
      <c r="L44" s="497"/>
      <c r="M44" s="498"/>
      <c r="N44" s="496"/>
      <c r="O44" s="497"/>
      <c r="P44" s="498"/>
    </row>
    <row r="45" spans="2:16" s="203" customFormat="1" ht="21.95" customHeight="1">
      <c r="B45" s="305"/>
      <c r="C45" s="505" t="str">
        <f>'JL ŠKOLKA'!B20</f>
        <v>Houska s balkánskou pomazánkou, zelenina</v>
      </c>
      <c r="D45" s="486"/>
      <c r="E45" s="305"/>
      <c r="F45" s="505" t="str">
        <f>'JL ŠKOLKA'!D20</f>
        <v>Obložená veka, ovoce</v>
      </c>
      <c r="G45" s="486"/>
      <c r="H45" s="305"/>
      <c r="I45" s="505" t="str">
        <f>'JL ŠKOLKA'!F20</f>
        <v>Rýžová kaše s broskvemi</v>
      </c>
      <c r="J45" s="486"/>
      <c r="K45" s="305"/>
      <c r="L45" s="505">
        <f>'JL ŠKOLKA'!H20</f>
        <v>0</v>
      </c>
      <c r="M45" s="486"/>
      <c r="N45" s="305"/>
      <c r="O45" s="505" t="str">
        <f>'JL ŠKOLKA'!J20</f>
        <v>Chléb s máslem a plátky vařeného vejce, cherry rajčátko</v>
      </c>
      <c r="P45" s="486"/>
    </row>
    <row r="46" spans="2:16" s="203" customFormat="1" ht="21.95" customHeight="1">
      <c r="B46" s="204"/>
      <c r="C46" s="487"/>
      <c r="D46" s="488"/>
      <c r="E46" s="204"/>
      <c r="F46" s="487"/>
      <c r="G46" s="488"/>
      <c r="H46" s="204"/>
      <c r="I46" s="487"/>
      <c r="J46" s="488"/>
      <c r="K46" s="204"/>
      <c r="L46" s="487"/>
      <c r="M46" s="488"/>
      <c r="N46" s="204"/>
      <c r="O46" s="487"/>
      <c r="P46" s="488"/>
    </row>
    <row r="47" spans="2:16" s="203" customFormat="1" ht="15">
      <c r="B47" s="494"/>
      <c r="C47" s="495"/>
      <c r="D47" s="205"/>
      <c r="E47" s="494"/>
      <c r="F47" s="495"/>
      <c r="G47" s="205"/>
      <c r="H47" s="494"/>
      <c r="I47" s="495"/>
      <c r="J47" s="205"/>
      <c r="K47" s="494"/>
      <c r="L47" s="495"/>
      <c r="M47" s="205"/>
      <c r="N47" s="494"/>
      <c r="O47" s="495"/>
      <c r="P47" s="205"/>
    </row>
    <row r="48" spans="2:16" s="203" customFormat="1" ht="15">
      <c r="B48" s="479"/>
      <c r="C48" s="480"/>
      <c r="D48" s="206"/>
      <c r="E48" s="479"/>
      <c r="F48" s="480"/>
      <c r="G48" s="206"/>
      <c r="H48" s="479"/>
      <c r="I48" s="480"/>
      <c r="J48" s="206"/>
      <c r="K48" s="479"/>
      <c r="L48" s="480"/>
      <c r="M48" s="206"/>
      <c r="N48" s="479"/>
      <c r="O48" s="480"/>
      <c r="P48" s="206"/>
    </row>
    <row r="51" spans="1:16" ht="15">
      <c r="A51" s="288" t="s">
        <v>137</v>
      </c>
      <c r="B51" s="464" t="s">
        <v>134</v>
      </c>
      <c r="C51" s="465"/>
      <c r="D51" s="466"/>
      <c r="E51" s="464" t="s">
        <v>134</v>
      </c>
      <c r="F51" s="465"/>
      <c r="G51" s="466"/>
      <c r="H51" s="464" t="s">
        <v>134</v>
      </c>
      <c r="I51" s="465"/>
      <c r="J51" s="466"/>
      <c r="K51" s="464" t="s">
        <v>134</v>
      </c>
      <c r="L51" s="465"/>
      <c r="M51" s="466"/>
      <c r="N51" s="464" t="s">
        <v>134</v>
      </c>
      <c r="O51" s="465"/>
      <c r="P51" s="466"/>
    </row>
    <row r="52" spans="1:16" ht="14.25" customHeight="1">
      <c r="B52" s="307"/>
      <c r="C52" s="467" t="s">
        <v>156</v>
      </c>
      <c r="D52" s="468"/>
      <c r="E52" s="307"/>
      <c r="F52" s="471" t="s">
        <v>171</v>
      </c>
      <c r="G52" s="468"/>
      <c r="H52" s="307"/>
      <c r="I52" s="471" t="s">
        <v>159</v>
      </c>
      <c r="J52" s="468"/>
      <c r="K52" s="307"/>
      <c r="L52" s="471"/>
      <c r="M52" s="472"/>
      <c r="N52" s="307"/>
      <c r="O52" s="471" t="s">
        <v>157</v>
      </c>
      <c r="P52" s="468"/>
    </row>
    <row r="53" spans="1:16">
      <c r="B53" s="289"/>
      <c r="C53" s="469"/>
      <c r="D53" s="470"/>
      <c r="E53" s="289"/>
      <c r="F53" s="469"/>
      <c r="G53" s="470"/>
      <c r="H53" s="289"/>
      <c r="I53" s="469"/>
      <c r="J53" s="470"/>
      <c r="K53" s="289"/>
      <c r="L53" s="469"/>
      <c r="M53" s="473"/>
      <c r="N53" s="289"/>
      <c r="O53" s="469"/>
      <c r="P53" s="470"/>
    </row>
    <row r="54" spans="1:16">
      <c r="B54" s="474" t="s">
        <v>48</v>
      </c>
      <c r="C54" s="475"/>
      <c r="D54" s="309" t="s">
        <v>135</v>
      </c>
      <c r="E54" s="474" t="s">
        <v>48</v>
      </c>
      <c r="F54" s="475"/>
      <c r="G54" s="334">
        <v>9.6</v>
      </c>
      <c r="H54" s="474" t="s">
        <v>48</v>
      </c>
      <c r="I54" s="475"/>
      <c r="J54" s="309" t="s">
        <v>158</v>
      </c>
      <c r="K54" s="474" t="s">
        <v>48</v>
      </c>
      <c r="L54" s="475"/>
      <c r="M54" s="309"/>
      <c r="N54" s="474" t="s">
        <v>48</v>
      </c>
      <c r="O54" s="475"/>
      <c r="P54" s="309" t="s">
        <v>136</v>
      </c>
    </row>
    <row r="55" spans="1:16">
      <c r="B55" s="476"/>
      <c r="C55" s="477"/>
      <c r="D55" s="290"/>
      <c r="E55" s="478"/>
      <c r="F55" s="477"/>
      <c r="G55" s="290"/>
      <c r="H55" s="478"/>
      <c r="I55" s="477"/>
      <c r="J55" s="290"/>
      <c r="K55" s="478"/>
      <c r="L55" s="477"/>
      <c r="M55" s="290"/>
      <c r="N55" s="478"/>
      <c r="O55" s="477"/>
      <c r="P55" s="290"/>
    </row>
  </sheetData>
  <sheetProtection selectLockedCells="1" selectUnlockedCells="1"/>
  <mergeCells count="157">
    <mergeCell ref="O15:P15"/>
    <mergeCell ref="N16:O16"/>
    <mergeCell ref="N17:O17"/>
    <mergeCell ref="N18:P18"/>
    <mergeCell ref="O19:P20"/>
    <mergeCell ref="O32:P33"/>
    <mergeCell ref="H25:I25"/>
    <mergeCell ref="I32:J33"/>
    <mergeCell ref="K11:M35"/>
    <mergeCell ref="E34:F34"/>
    <mergeCell ref="H34:I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E30:F30"/>
    <mergeCell ref="H30:I30"/>
    <mergeCell ref="F32:G33"/>
    <mergeCell ref="I23:J24"/>
    <mergeCell ref="F27:G28"/>
    <mergeCell ref="I27:J28"/>
    <mergeCell ref="E29:F29"/>
    <mergeCell ref="H26:I26"/>
    <mergeCell ref="H29:I29"/>
    <mergeCell ref="E26:F26"/>
    <mergeCell ref="F23:G24"/>
    <mergeCell ref="E25:F25"/>
    <mergeCell ref="B31:D31"/>
    <mergeCell ref="I19:J20"/>
    <mergeCell ref="H21:I21"/>
    <mergeCell ref="E22:F22"/>
    <mergeCell ref="E21:F21"/>
    <mergeCell ref="H22:I22"/>
    <mergeCell ref="E13:F13"/>
    <mergeCell ref="H13:I13"/>
    <mergeCell ref="H18:J18"/>
    <mergeCell ref="H17:I17"/>
    <mergeCell ref="F15:G15"/>
    <mergeCell ref="H14:I14"/>
    <mergeCell ref="I15:J15"/>
    <mergeCell ref="E16:F16"/>
    <mergeCell ref="E14:F14"/>
    <mergeCell ref="E17:F17"/>
    <mergeCell ref="H16:I16"/>
    <mergeCell ref="B25:C25"/>
    <mergeCell ref="B26:C26"/>
    <mergeCell ref="C27:D28"/>
    <mergeCell ref="B29:C29"/>
    <mergeCell ref="B30:C30"/>
    <mergeCell ref="E31:G31"/>
    <mergeCell ref="H31:J31"/>
    <mergeCell ref="N9:P9"/>
    <mergeCell ref="N10:P10"/>
    <mergeCell ref="B10:D10"/>
    <mergeCell ref="E10:G10"/>
    <mergeCell ref="H10:J10"/>
    <mergeCell ref="K10:M10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B11:D11"/>
    <mergeCell ref="C12:D12"/>
    <mergeCell ref="B13:C13"/>
    <mergeCell ref="B14:C14"/>
    <mergeCell ref="N14:O14"/>
    <mergeCell ref="K44:M44"/>
    <mergeCell ref="N44:P44"/>
    <mergeCell ref="E42:F42"/>
    <mergeCell ref="H42:I42"/>
    <mergeCell ref="N42:O42"/>
    <mergeCell ref="B41:C41"/>
    <mergeCell ref="E41:F41"/>
    <mergeCell ref="H41:I41"/>
    <mergeCell ref="K41:L41"/>
    <mergeCell ref="N41:O41"/>
    <mergeCell ref="E35:F35"/>
    <mergeCell ref="H35:I35"/>
    <mergeCell ref="N35:O35"/>
    <mergeCell ref="B7:P7"/>
    <mergeCell ref="C45:D46"/>
    <mergeCell ref="F45:G46"/>
    <mergeCell ref="I45:J46"/>
    <mergeCell ref="L45:M46"/>
    <mergeCell ref="O45:P46"/>
    <mergeCell ref="C15:D15"/>
    <mergeCell ref="B16:C16"/>
    <mergeCell ref="B17:C17"/>
    <mergeCell ref="C32:D33"/>
    <mergeCell ref="B34:C34"/>
    <mergeCell ref="B35:C35"/>
    <mergeCell ref="E44:G44"/>
    <mergeCell ref="H44:J44"/>
    <mergeCell ref="E18:G18"/>
    <mergeCell ref="F19:G20"/>
    <mergeCell ref="B18:D18"/>
    <mergeCell ref="C19:D20"/>
    <mergeCell ref="B21:C21"/>
    <mergeCell ref="B22:C22"/>
    <mergeCell ref="C23:D24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K47:L47"/>
    <mergeCell ref="N47:O47"/>
    <mergeCell ref="B47:C47"/>
    <mergeCell ref="E47:F47"/>
    <mergeCell ref="H47:I47"/>
    <mergeCell ref="B44:D44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</mergeCells>
  <phoneticPr fontId="16" type="noConversion"/>
  <printOptions horizontalCentered="1" verticalCentered="1"/>
  <pageMargins left="0" right="0" top="1.0826771653543308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45782</v>
      </c>
      <c r="J1" s="43"/>
      <c r="K1" s="43"/>
      <c r="L1" s="43"/>
      <c r="M1" s="46"/>
    </row>
    <row r="2" spans="1:13" ht="16.5" customHeight="1">
      <c r="A2" s="91" t="s">
        <v>12</v>
      </c>
      <c r="B2" s="8"/>
      <c r="C2" s="9"/>
      <c r="D2" s="92" t="s">
        <v>13</v>
      </c>
      <c r="E2" s="8"/>
      <c r="F2" s="8"/>
      <c r="G2" s="8"/>
      <c r="H2" s="91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88</v>
      </c>
      <c r="E3" s="48"/>
      <c r="F3" s="48"/>
      <c r="G3" s="48"/>
      <c r="H3" s="47" t="s">
        <v>14</v>
      </c>
      <c r="I3" s="93">
        <v>731438138</v>
      </c>
      <c r="J3" s="48"/>
      <c r="K3" s="48"/>
      <c r="L3" s="48"/>
      <c r="M3" s="49"/>
    </row>
    <row r="4" spans="1:13" ht="12.95" customHeight="1">
      <c r="A4" s="50"/>
      <c r="B4" s="94"/>
      <c r="C4" s="50"/>
      <c r="D4" s="95"/>
      <c r="E4" s="94"/>
      <c r="F4" s="11"/>
      <c r="G4" s="94"/>
      <c r="H4" s="94"/>
      <c r="I4" s="94"/>
      <c r="J4" s="94"/>
      <c r="K4" s="95"/>
      <c r="L4" s="50"/>
      <c r="M4" s="95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2" t="s">
        <v>22</v>
      </c>
      <c r="M5" s="9"/>
    </row>
    <row r="6" spans="1:13" ht="15.75" customHeight="1">
      <c r="A6" s="52"/>
      <c r="B6" s="94"/>
      <c r="C6" s="50"/>
      <c r="D6" s="95"/>
      <c r="E6" s="96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5"/>
      <c r="L6" s="96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7">
        <v>1</v>
      </c>
      <c r="B8" s="19"/>
      <c r="C8" s="97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92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4"/>
      <c r="L9" s="100"/>
      <c r="M9" s="95"/>
    </row>
    <row r="10" spans="1:13" ht="18.95" customHeight="1">
      <c r="A10" s="187" t="s">
        <v>60</v>
      </c>
      <c r="B10" s="188"/>
      <c r="C10" s="92" t="str">
        <f>JL!C15</f>
        <v>Bramborová s houbami</v>
      </c>
      <c r="D10" s="9"/>
      <c r="E10" s="96" t="s">
        <v>31</v>
      </c>
      <c r="F10" s="21"/>
      <c r="G10" s="101"/>
      <c r="H10" s="23"/>
      <c r="I10" s="25"/>
      <c r="J10" s="24"/>
      <c r="K10" s="8"/>
      <c r="L10" s="100"/>
      <c r="M10" s="9"/>
    </row>
    <row r="11" spans="1:13" ht="18.95" customHeight="1">
      <c r="A11" s="187" t="s">
        <v>84</v>
      </c>
      <c r="B11" s="189"/>
      <c r="C11" s="103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4"/>
      <c r="I11" s="25"/>
      <c r="J11" s="24"/>
      <c r="K11" s="94"/>
      <c r="L11" s="105"/>
      <c r="M11" s="95"/>
    </row>
    <row r="12" spans="1:13" ht="18.95" customHeight="1">
      <c r="A12" s="187" t="s">
        <v>86</v>
      </c>
      <c r="B12" s="190"/>
      <c r="C12" s="103" t="str">
        <f>JL!C23</f>
        <v>Restovaná drůbeží játra na cibulce, vařené brambory, tatarská omáčka</v>
      </c>
      <c r="D12" s="9"/>
      <c r="E12" s="96" t="s">
        <v>31</v>
      </c>
      <c r="F12" s="21"/>
      <c r="G12" s="26"/>
      <c r="H12" s="23"/>
      <c r="I12" s="25"/>
      <c r="J12" s="24"/>
      <c r="K12" s="8"/>
      <c r="L12" s="100"/>
      <c r="M12" s="9"/>
    </row>
    <row r="13" spans="1:13" ht="18.95" customHeight="1">
      <c r="A13" s="187" t="s">
        <v>85</v>
      </c>
      <c r="B13" s="190"/>
      <c r="C13" s="103" t="str">
        <f>JL!C27</f>
        <v>Čínské nudle s restovanou pikentní zeleninou a rostlinným masem Robi</v>
      </c>
      <c r="D13" s="9"/>
      <c r="E13" s="19" t="s">
        <v>31</v>
      </c>
      <c r="F13" s="21"/>
      <c r="G13" s="26"/>
      <c r="H13" s="23"/>
      <c r="I13" s="27"/>
      <c r="J13" s="24"/>
      <c r="K13" s="8"/>
      <c r="L13" s="100"/>
      <c r="M13" s="9"/>
    </row>
    <row r="14" spans="1:13" ht="18.95" customHeight="1">
      <c r="A14" s="187" t="s">
        <v>87</v>
      </c>
      <c r="B14" s="191"/>
      <c r="C14" s="103" t="str">
        <f>JL!C32</f>
        <v>Kuřecí placičky s pórkem a cibulí, šťouchané brambory s cibulí, americký dressing</v>
      </c>
      <c r="D14" s="9"/>
      <c r="E14" s="19" t="s">
        <v>31</v>
      </c>
      <c r="F14" s="21"/>
      <c r="G14" s="26"/>
      <c r="H14" s="23"/>
      <c r="I14" s="27"/>
      <c r="J14" s="24"/>
      <c r="K14" s="94"/>
      <c r="L14" s="105"/>
      <c r="M14" s="95"/>
    </row>
    <row r="15" spans="1:13" ht="18.95" customHeight="1">
      <c r="A15" s="108"/>
      <c r="B15" s="109"/>
      <c r="C15" s="665"/>
      <c r="D15" s="666"/>
      <c r="E15" s="19"/>
      <c r="F15" s="21"/>
      <c r="G15" s="26"/>
      <c r="H15" s="23"/>
      <c r="I15" s="27"/>
      <c r="J15" s="24"/>
      <c r="K15" s="8"/>
      <c r="L15" s="100"/>
      <c r="M15" s="9"/>
    </row>
    <row r="16" spans="1:13" ht="18.95" customHeight="1">
      <c r="A16" s="92"/>
      <c r="B16" s="94"/>
      <c r="C16" s="92"/>
      <c r="D16" s="9"/>
      <c r="E16" s="19"/>
      <c r="F16" s="21"/>
      <c r="G16" s="28"/>
      <c r="H16" s="23"/>
      <c r="I16" s="27"/>
      <c r="J16" s="24"/>
      <c r="K16" s="94"/>
      <c r="L16" s="105"/>
      <c r="M16" s="95"/>
    </row>
    <row r="17" spans="1:13" ht="18.95" customHeight="1">
      <c r="A17" s="192"/>
      <c r="B17" s="193"/>
      <c r="C17" s="194"/>
      <c r="D17" s="111"/>
      <c r="E17" s="19"/>
      <c r="F17" s="21"/>
      <c r="G17" s="28"/>
      <c r="H17" s="23"/>
      <c r="I17" s="25"/>
      <c r="J17" s="24"/>
      <c r="K17" s="8"/>
      <c r="L17" s="100"/>
      <c r="M17" s="9"/>
    </row>
    <row r="18" spans="1:13" ht="36" customHeight="1">
      <c r="A18" s="192"/>
      <c r="B18" s="94"/>
      <c r="C18" s="194"/>
      <c r="D18" s="195"/>
      <c r="E18" s="19"/>
      <c r="F18" s="21"/>
      <c r="G18" s="28"/>
      <c r="H18" s="23"/>
      <c r="I18" s="27"/>
      <c r="J18" s="24"/>
      <c r="K18" s="94"/>
      <c r="L18" s="105"/>
      <c r="M18" s="95"/>
    </row>
    <row r="19" spans="1:13" ht="18.95" customHeight="1">
      <c r="A19" s="192"/>
      <c r="B19" s="193"/>
      <c r="C19" s="194"/>
      <c r="D19" s="195"/>
      <c r="E19" s="19"/>
      <c r="F19" s="21"/>
      <c r="G19" s="28"/>
      <c r="H19" s="23"/>
      <c r="I19" s="25"/>
      <c r="J19" s="24"/>
      <c r="K19" s="8"/>
      <c r="L19" s="100"/>
      <c r="M19" s="9"/>
    </row>
    <row r="20" spans="1:13" ht="18.95" customHeight="1">
      <c r="A20" s="92"/>
      <c r="B20" s="8"/>
      <c r="C20" s="92"/>
      <c r="D20" s="9"/>
      <c r="E20" s="19"/>
      <c r="F20" s="21"/>
      <c r="G20" s="28"/>
      <c r="H20" s="23"/>
      <c r="I20" s="25"/>
      <c r="J20" s="24"/>
      <c r="K20" s="8"/>
      <c r="L20" s="100"/>
      <c r="M20" s="9"/>
    </row>
    <row r="21" spans="1:13" ht="18.95" customHeight="1">
      <c r="A21" s="92"/>
      <c r="B21" s="8"/>
      <c r="C21" s="92"/>
      <c r="D21" s="8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95"/>
    </row>
    <row r="23" spans="1:13">
      <c r="A23" s="92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2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67" t="s">
        <v>49</v>
      </c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45783</v>
      </c>
      <c r="J28" s="43"/>
      <c r="K28" s="43"/>
      <c r="L28" s="43"/>
      <c r="M28" s="46"/>
    </row>
    <row r="29" spans="1:13" ht="16.5" customHeight="1">
      <c r="A29" s="91" t="s">
        <v>12</v>
      </c>
      <c r="B29" s="8"/>
      <c r="C29" s="9"/>
      <c r="D29" s="92" t="s">
        <v>13</v>
      </c>
      <c r="E29" s="8"/>
      <c r="F29" s="8"/>
      <c r="G29" s="8"/>
      <c r="H29" s="91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3">
        <f>I3</f>
        <v>731438138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95"/>
      <c r="E31" s="94"/>
      <c r="F31" s="11"/>
      <c r="G31" s="94"/>
      <c r="H31" s="94"/>
      <c r="I31" s="94"/>
      <c r="J31" s="94"/>
      <c r="K31" s="95"/>
      <c r="L31" s="50"/>
      <c r="M31" s="95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2" t="s">
        <v>22</v>
      </c>
      <c r="M32" s="9"/>
    </row>
    <row r="33" spans="1:13" ht="15.75" customHeight="1">
      <c r="A33" s="52"/>
      <c r="B33" s="94"/>
      <c r="C33" s="50"/>
      <c r="D33" s="95"/>
      <c r="E33" s="96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5"/>
      <c r="L33" s="96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7">
        <v>1</v>
      </c>
      <c r="B35" s="19"/>
      <c r="C35" s="97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7" t="s">
        <v>59</v>
      </c>
      <c r="B36" s="188"/>
      <c r="C36" s="114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4"/>
      <c r="L36" s="100"/>
      <c r="M36" s="95"/>
    </row>
    <row r="37" spans="1:13" ht="18.95" customHeight="1">
      <c r="A37" s="187" t="s">
        <v>60</v>
      </c>
      <c r="B37" s="188"/>
      <c r="C37" s="92" t="str">
        <f>JL!F15</f>
        <v>Rajčatová polévka s rýží</v>
      </c>
      <c r="D37" s="9"/>
      <c r="E37" s="96" t="s">
        <v>31</v>
      </c>
      <c r="F37" s="87"/>
      <c r="G37" s="101"/>
      <c r="H37" s="23"/>
      <c r="I37" s="25"/>
      <c r="J37" s="24"/>
      <c r="K37" s="8"/>
      <c r="L37" s="100"/>
      <c r="M37" s="9"/>
    </row>
    <row r="38" spans="1:13" ht="18.95" customHeight="1">
      <c r="A38" s="187" t="s">
        <v>84</v>
      </c>
      <c r="B38" s="189"/>
      <c r="C38" s="103" t="str">
        <f>JL!F19</f>
        <v>Pečená kuřecí prsa s pepřovou omáčkou, šťouchané brambory s anglickou slaninou a cibulí</v>
      </c>
      <c r="D38" s="9"/>
      <c r="E38" s="19" t="s">
        <v>31</v>
      </c>
      <c r="F38" s="87"/>
      <c r="G38" s="116"/>
      <c r="H38" s="23"/>
      <c r="I38" s="25"/>
      <c r="J38" s="24"/>
      <c r="K38" s="94"/>
      <c r="L38" s="105"/>
      <c r="M38" s="95"/>
    </row>
    <row r="39" spans="1:13" ht="18.95" customHeight="1">
      <c r="A39" s="187" t="s">
        <v>86</v>
      </c>
      <c r="B39" s="190"/>
      <c r="C39" s="103" t="str">
        <f>JL!F23</f>
        <v>Hovězí kostky dušené na slanině, bramborové knedlíky</v>
      </c>
      <c r="D39" s="9"/>
      <c r="E39" s="96" t="s">
        <v>31</v>
      </c>
      <c r="F39" s="87"/>
      <c r="G39" s="26"/>
      <c r="H39" s="23"/>
      <c r="I39" s="27"/>
      <c r="J39" s="24"/>
      <c r="K39" s="94"/>
      <c r="L39" s="105"/>
      <c r="M39" s="95"/>
    </row>
    <row r="40" spans="1:13" ht="18.95" customHeight="1">
      <c r="A40" s="187" t="s">
        <v>85</v>
      </c>
      <c r="B40" s="190"/>
      <c r="C40" s="103" t="str">
        <f>JL!F27</f>
        <v>Palačinky plněné zavařeninou jahodová omáčka, zakysaná smetana</v>
      </c>
      <c r="D40" s="9"/>
      <c r="E40" s="19" t="s">
        <v>31</v>
      </c>
      <c r="F40" s="87"/>
      <c r="G40" s="26"/>
      <c r="H40" s="23"/>
      <c r="I40" s="27"/>
      <c r="J40" s="24"/>
      <c r="K40" s="8"/>
      <c r="L40" s="100"/>
      <c r="M40" s="9"/>
    </row>
    <row r="41" spans="1:13" ht="18.95" customHeight="1">
      <c r="A41" s="187" t="s">
        <v>87</v>
      </c>
      <c r="B41" s="191"/>
      <c r="C41" s="103" t="str">
        <f>JL!F32</f>
        <v>Pečený asijský vepřový bůček Hoisin, zeleninový salát, smažená vaječná rýže</v>
      </c>
      <c r="D41" s="9"/>
      <c r="E41" s="19" t="s">
        <v>31</v>
      </c>
      <c r="F41" s="87"/>
      <c r="G41" s="26"/>
      <c r="H41" s="23"/>
      <c r="I41" s="27"/>
      <c r="J41" s="24"/>
      <c r="K41" s="94"/>
      <c r="L41" s="105"/>
      <c r="M41" s="95"/>
    </row>
    <row r="42" spans="1:13" ht="18.95" customHeight="1">
      <c r="A42" s="108"/>
      <c r="B42" s="109"/>
      <c r="C42" s="665"/>
      <c r="D42" s="666"/>
      <c r="E42" s="19"/>
      <c r="F42" s="87"/>
      <c r="G42" s="26"/>
      <c r="H42" s="23"/>
      <c r="I42" s="115"/>
      <c r="J42" s="24"/>
      <c r="K42" s="8"/>
      <c r="L42" s="100"/>
      <c r="M42" s="9"/>
    </row>
    <row r="43" spans="1:13" ht="18.95" customHeight="1">
      <c r="A43" s="92"/>
      <c r="B43" s="94"/>
      <c r="C43" s="92"/>
      <c r="D43" s="9"/>
      <c r="E43" s="19"/>
      <c r="F43" s="87"/>
      <c r="G43" s="28"/>
      <c r="H43" s="23"/>
      <c r="I43" s="27"/>
      <c r="J43" s="24"/>
      <c r="K43" s="94"/>
      <c r="L43" s="105"/>
      <c r="M43" s="95"/>
    </row>
    <row r="44" spans="1:13" ht="18.95" customHeight="1">
      <c r="A44" s="92"/>
      <c r="B44" s="8"/>
      <c r="C44" s="110"/>
      <c r="D44" s="111"/>
      <c r="E44" s="19"/>
      <c r="F44" s="21"/>
      <c r="G44" s="28"/>
      <c r="H44" s="23"/>
      <c r="I44" s="25"/>
      <c r="J44" s="24"/>
      <c r="K44" s="8"/>
      <c r="L44" s="100"/>
      <c r="M44" s="9"/>
    </row>
    <row r="45" spans="1:13" ht="36" customHeight="1">
      <c r="A45" s="97"/>
      <c r="B45" s="94"/>
      <c r="C45" s="92"/>
      <c r="D45" s="9"/>
      <c r="E45" s="19"/>
      <c r="F45" s="21"/>
      <c r="G45" s="28"/>
      <c r="H45" s="23"/>
      <c r="I45" s="27"/>
      <c r="J45" s="24"/>
      <c r="K45" s="94"/>
      <c r="L45" s="105"/>
      <c r="M45" s="95"/>
    </row>
    <row r="46" spans="1:13" ht="18.95" customHeight="1">
      <c r="A46" s="92"/>
      <c r="B46" s="8"/>
      <c r="C46" s="92"/>
      <c r="D46" s="9"/>
      <c r="E46" s="19"/>
      <c r="F46" s="21"/>
      <c r="G46" s="28"/>
      <c r="H46" s="23"/>
      <c r="I46" s="25"/>
      <c r="J46" s="24"/>
      <c r="K46" s="8"/>
      <c r="L46" s="100"/>
      <c r="M46" s="9"/>
    </row>
    <row r="47" spans="1:13" ht="18.95" customHeight="1">
      <c r="A47" s="92"/>
      <c r="B47" s="8"/>
      <c r="C47" s="92"/>
      <c r="D47" s="9"/>
      <c r="E47" s="19"/>
      <c r="F47" s="21"/>
      <c r="G47" s="28"/>
      <c r="H47" s="23"/>
      <c r="I47" s="25"/>
      <c r="J47" s="24"/>
      <c r="K47" s="8"/>
      <c r="L47" s="100"/>
      <c r="M47" s="9"/>
    </row>
    <row r="48" spans="1:13" ht="18.95" customHeight="1">
      <c r="A48" s="92"/>
      <c r="B48" s="8"/>
      <c r="C48" s="92"/>
      <c r="D48" s="8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95"/>
    </row>
    <row r="50" spans="1:13">
      <c r="A50" s="92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2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67" t="s">
        <v>49</v>
      </c>
      <c r="B54" s="668"/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45784</v>
      </c>
      <c r="J55" s="43"/>
      <c r="K55" s="43"/>
      <c r="L55" s="43"/>
      <c r="M55" s="46"/>
    </row>
    <row r="56" spans="1:13" ht="16.5" customHeight="1">
      <c r="A56" s="91" t="s">
        <v>12</v>
      </c>
      <c r="B56" s="8"/>
      <c r="C56" s="9"/>
      <c r="D56" s="92" t="s">
        <v>13</v>
      </c>
      <c r="E56" s="8"/>
      <c r="F56" s="8"/>
      <c r="G56" s="8"/>
      <c r="H56" s="91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3">
        <f>I30</f>
        <v>731438138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95"/>
      <c r="E58" s="94"/>
      <c r="F58" s="11"/>
      <c r="G58" s="94"/>
      <c r="H58" s="94"/>
      <c r="I58" s="94"/>
      <c r="J58" s="94"/>
      <c r="K58" s="95"/>
      <c r="L58" s="50"/>
      <c r="M58" s="95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2" t="s">
        <v>22</v>
      </c>
      <c r="M59" s="9"/>
    </row>
    <row r="60" spans="1:13" ht="15.75" customHeight="1">
      <c r="A60" s="52"/>
      <c r="B60" s="94"/>
      <c r="C60" s="50"/>
      <c r="D60" s="95"/>
      <c r="E60" s="96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5"/>
      <c r="L60" s="96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7">
        <v>1</v>
      </c>
      <c r="B62" s="19"/>
      <c r="C62" s="97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7" t="s">
        <v>59</v>
      </c>
      <c r="B63" s="188"/>
      <c r="C63" s="114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4"/>
      <c r="L63" s="100"/>
      <c r="M63" s="95"/>
    </row>
    <row r="64" spans="1:13" ht="18.95" customHeight="1">
      <c r="A64" s="187" t="s">
        <v>60</v>
      </c>
      <c r="B64" s="188"/>
      <c r="C64" s="92" t="str">
        <f>JL!I15</f>
        <v>Gulášová ze sojového masa</v>
      </c>
      <c r="D64" s="9"/>
      <c r="E64" s="96" t="s">
        <v>31</v>
      </c>
      <c r="F64" s="87"/>
      <c r="G64" s="101"/>
      <c r="H64" s="23"/>
      <c r="I64" s="25"/>
      <c r="J64" s="24"/>
      <c r="K64" s="8"/>
      <c r="L64" s="100"/>
      <c r="M64" s="9"/>
    </row>
    <row r="65" spans="1:13" ht="18.95" customHeight="1">
      <c r="A65" s="187" t="s">
        <v>84</v>
      </c>
      <c r="B65" s="189"/>
      <c r="C65" s="103" t="str">
        <f>JL!I19</f>
        <v>Frankfurtská hovězí pečeně, houskové knedlíky</v>
      </c>
      <c r="D65" s="9"/>
      <c r="E65" s="19" t="s">
        <v>31</v>
      </c>
      <c r="F65" s="87"/>
      <c r="G65" s="26"/>
      <c r="H65" s="23"/>
      <c r="I65" s="25"/>
      <c r="J65" s="24"/>
      <c r="K65" s="94"/>
      <c r="L65" s="105"/>
      <c r="M65" s="95"/>
    </row>
    <row r="66" spans="1:13" ht="18.95" customHeight="1">
      <c r="A66" s="187" t="s">
        <v>86</v>
      </c>
      <c r="B66" s="190"/>
      <c r="C66" s="103" t="str">
        <f>JL!I23</f>
        <v>Smažený holandský řízek se sýrem, bramborová kaše s máslem</v>
      </c>
      <c r="D66" s="9"/>
      <c r="E66" s="96" t="s">
        <v>31</v>
      </c>
      <c r="F66" s="87"/>
      <c r="G66" s="26"/>
      <c r="H66" s="23"/>
      <c r="I66" s="27"/>
      <c r="J66" s="24"/>
      <c r="K66" s="94"/>
      <c r="L66" s="105"/>
      <c r="M66" s="95"/>
    </row>
    <row r="67" spans="1:13" ht="18.95" customHeight="1">
      <c r="A67" s="187" t="s">
        <v>85</v>
      </c>
      <c r="B67" s="190"/>
      <c r="C67" s="103" t="str">
        <f>JL!I27</f>
        <v>Sojové maso s WOK zeleninou, asijské rýžové nudle</v>
      </c>
      <c r="D67" s="9"/>
      <c r="E67" s="19" t="s">
        <v>31</v>
      </c>
      <c r="F67" s="87"/>
      <c r="G67" s="26"/>
      <c r="H67" s="23"/>
      <c r="I67" s="27"/>
      <c r="J67" s="24"/>
      <c r="K67" s="8"/>
      <c r="L67" s="100"/>
      <c r="M67" s="9"/>
    </row>
    <row r="68" spans="1:13" ht="18.95" customHeight="1">
      <c r="A68" s="187" t="s">
        <v>87</v>
      </c>
      <c r="B68" s="191"/>
      <c r="C68" s="103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4"/>
      <c r="L68" s="105"/>
      <c r="M68" s="95"/>
    </row>
    <row r="69" spans="1:13" ht="18.95" customHeight="1">
      <c r="A69" s="108"/>
      <c r="B69" s="109"/>
      <c r="C69" s="665"/>
      <c r="D69" s="666"/>
      <c r="E69" s="19"/>
      <c r="F69" s="87"/>
      <c r="G69" s="26"/>
      <c r="H69" s="23"/>
      <c r="I69" s="27"/>
      <c r="J69" s="24"/>
      <c r="K69" s="8"/>
      <c r="L69" s="100"/>
      <c r="M69" s="9"/>
    </row>
    <row r="70" spans="1:13" ht="18.95" customHeight="1">
      <c r="A70" s="92"/>
      <c r="B70" s="94"/>
      <c r="C70" s="92"/>
      <c r="D70" s="9"/>
      <c r="E70" s="19"/>
      <c r="F70" s="87"/>
      <c r="G70" s="28"/>
      <c r="H70" s="23"/>
      <c r="I70" s="27"/>
      <c r="J70" s="24"/>
      <c r="K70" s="94"/>
      <c r="L70" s="105"/>
      <c r="M70" s="95"/>
    </row>
    <row r="71" spans="1:13" ht="18.95" customHeight="1">
      <c r="A71" s="92"/>
      <c r="B71" s="8"/>
      <c r="C71" s="110"/>
      <c r="D71" s="111"/>
      <c r="E71" s="19"/>
      <c r="F71" s="21"/>
      <c r="G71" s="28"/>
      <c r="H71" s="23"/>
      <c r="I71" s="25"/>
      <c r="J71" s="24"/>
      <c r="K71" s="8"/>
      <c r="L71" s="100"/>
      <c r="M71" s="9"/>
    </row>
    <row r="72" spans="1:13" ht="36" customHeight="1">
      <c r="A72" s="97"/>
      <c r="B72" s="94"/>
      <c r="C72" s="92"/>
      <c r="D72" s="9"/>
      <c r="E72" s="19"/>
      <c r="F72" s="21"/>
      <c r="G72" s="28"/>
      <c r="H72" s="23"/>
      <c r="I72" s="25"/>
      <c r="J72" s="24"/>
      <c r="K72" s="8"/>
      <c r="L72" s="100"/>
      <c r="M72" s="9"/>
    </row>
    <row r="73" spans="1:13" ht="18.95" customHeight="1">
      <c r="A73" s="92"/>
      <c r="B73" s="8"/>
      <c r="C73" s="92"/>
      <c r="D73" s="9"/>
      <c r="E73" s="19"/>
      <c r="F73" s="21"/>
      <c r="G73" s="28"/>
      <c r="H73" s="23"/>
      <c r="I73" s="27"/>
      <c r="J73" s="24"/>
      <c r="K73" s="94"/>
      <c r="L73" s="105"/>
      <c r="M73" s="95"/>
    </row>
    <row r="74" spans="1:13" ht="18.95" customHeight="1">
      <c r="A74" s="92"/>
      <c r="B74" s="8"/>
      <c r="C74" s="92"/>
      <c r="D74" s="9"/>
      <c r="E74" s="19"/>
      <c r="F74" s="21"/>
      <c r="G74" s="28"/>
      <c r="H74" s="23"/>
      <c r="I74" s="25"/>
      <c r="J74" s="24"/>
      <c r="K74" s="8"/>
      <c r="L74" s="100"/>
      <c r="M74" s="9"/>
    </row>
    <row r="75" spans="1:13" ht="18.95" customHeight="1">
      <c r="A75" s="92"/>
      <c r="B75" s="8"/>
      <c r="C75" s="92"/>
      <c r="D75" s="8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95"/>
    </row>
    <row r="77" spans="1:13">
      <c r="A77" s="92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2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67" t="s">
        <v>49</v>
      </c>
      <c r="B81" s="668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45785</v>
      </c>
      <c r="J82" s="43"/>
      <c r="K82" s="43"/>
      <c r="L82" s="43"/>
      <c r="M82" s="46"/>
    </row>
    <row r="83" spans="1:13" ht="16.5" customHeight="1">
      <c r="A83" s="91" t="s">
        <v>12</v>
      </c>
      <c r="B83" s="8"/>
      <c r="C83" s="9"/>
      <c r="D83" s="92" t="s">
        <v>13</v>
      </c>
      <c r="E83" s="8"/>
      <c r="F83" s="8"/>
      <c r="G83" s="8"/>
      <c r="H83" s="91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3">
        <f>I57</f>
        <v>731438138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95"/>
      <c r="E85" s="94"/>
      <c r="F85" s="11"/>
      <c r="G85" s="94"/>
      <c r="H85" s="94"/>
      <c r="I85" s="94"/>
      <c r="J85" s="94"/>
      <c r="K85" s="95"/>
      <c r="L85" s="50"/>
      <c r="M85" s="95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2" t="s">
        <v>22</v>
      </c>
      <c r="M86" s="9"/>
    </row>
    <row r="87" spans="1:13" ht="15.75" customHeight="1">
      <c r="A87" s="52"/>
      <c r="B87" s="94"/>
      <c r="C87" s="50"/>
      <c r="D87" s="95"/>
      <c r="E87" s="96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5"/>
      <c r="L87" s="96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7">
        <v>1</v>
      </c>
      <c r="B89" s="19"/>
      <c r="C89" s="97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7" t="s">
        <v>59</v>
      </c>
      <c r="B90" s="188"/>
      <c r="C90" s="92">
        <f>JL!L12</f>
        <v>0</v>
      </c>
      <c r="D90" s="9"/>
      <c r="E90" s="19" t="s">
        <v>31</v>
      </c>
      <c r="F90" s="21"/>
      <c r="G90" s="22"/>
      <c r="H90" s="23"/>
      <c r="I90" s="23"/>
      <c r="J90" s="24"/>
      <c r="K90" s="94"/>
      <c r="L90" s="100"/>
      <c r="M90" s="95"/>
    </row>
    <row r="91" spans="1:13" ht="18.95" customHeight="1">
      <c r="A91" s="187" t="s">
        <v>60</v>
      </c>
      <c r="B91" s="188"/>
      <c r="C91" s="92">
        <f>JL!L15</f>
        <v>0</v>
      </c>
      <c r="D91" s="9"/>
      <c r="E91" s="96" t="s">
        <v>31</v>
      </c>
      <c r="F91" s="21"/>
      <c r="G91" s="101"/>
      <c r="H91" s="23"/>
      <c r="I91" s="25"/>
      <c r="J91" s="24"/>
      <c r="K91" s="8"/>
      <c r="L91" s="100"/>
      <c r="M91" s="9"/>
    </row>
    <row r="92" spans="1:13" ht="18.95" customHeight="1">
      <c r="A92" s="187" t="s">
        <v>84</v>
      </c>
      <c r="B92" s="189"/>
      <c r="C92" s="103">
        <f>JL!L19</f>
        <v>0</v>
      </c>
      <c r="D92" s="9"/>
      <c r="E92" s="19" t="s">
        <v>31</v>
      </c>
      <c r="F92" s="21"/>
      <c r="G92" s="116"/>
      <c r="H92" s="23"/>
      <c r="I92" s="25"/>
      <c r="J92" s="24"/>
      <c r="K92" s="94"/>
      <c r="L92" s="105"/>
      <c r="M92" s="95"/>
    </row>
    <row r="93" spans="1:13" ht="18.95" customHeight="1">
      <c r="A93" s="187" t="s">
        <v>86</v>
      </c>
      <c r="B93" s="190"/>
      <c r="C93" s="103">
        <f>JL!L23</f>
        <v>0</v>
      </c>
      <c r="D93" s="9"/>
      <c r="E93" s="96" t="s">
        <v>31</v>
      </c>
      <c r="F93" s="21"/>
      <c r="G93" s="26"/>
      <c r="H93" s="23"/>
      <c r="I93" s="27"/>
      <c r="J93" s="24"/>
      <c r="K93" s="94"/>
      <c r="L93" s="105"/>
      <c r="M93" s="95"/>
    </row>
    <row r="94" spans="1:13" ht="18.95" customHeight="1">
      <c r="A94" s="187" t="s">
        <v>85</v>
      </c>
      <c r="B94" s="190"/>
      <c r="C94" s="103">
        <f>JL!L27</f>
        <v>0</v>
      </c>
      <c r="D94" s="9"/>
      <c r="E94" s="19" t="s">
        <v>31</v>
      </c>
      <c r="F94" s="21"/>
      <c r="G94" s="26"/>
      <c r="H94" s="23"/>
      <c r="I94" s="27"/>
      <c r="J94" s="24"/>
      <c r="K94" s="8"/>
      <c r="L94" s="100"/>
      <c r="M94" s="9"/>
    </row>
    <row r="95" spans="1:13" ht="18.95" customHeight="1">
      <c r="A95" s="187" t="s">
        <v>87</v>
      </c>
      <c r="B95" s="191"/>
      <c r="C95" s="103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4"/>
      <c r="L95" s="105"/>
      <c r="M95" s="95"/>
    </row>
    <row r="96" spans="1:13" ht="18.95" customHeight="1">
      <c r="A96" s="108"/>
      <c r="B96" s="109"/>
      <c r="C96" s="665"/>
      <c r="D96" s="666"/>
      <c r="E96" s="19"/>
      <c r="F96" s="21"/>
      <c r="G96" s="26"/>
      <c r="H96" s="23"/>
      <c r="I96" s="27"/>
      <c r="J96" s="24"/>
      <c r="K96" s="8"/>
      <c r="L96" s="100"/>
      <c r="M96" s="9"/>
    </row>
    <row r="97" spans="1:13" ht="18.95" customHeight="1">
      <c r="A97" s="92"/>
      <c r="B97" s="94"/>
      <c r="C97" s="92"/>
      <c r="D97" s="9"/>
      <c r="E97" s="19"/>
      <c r="F97" s="21"/>
      <c r="G97" s="28"/>
      <c r="H97" s="23"/>
      <c r="I97" s="27"/>
      <c r="J97" s="24"/>
      <c r="K97" s="94"/>
      <c r="L97" s="105"/>
      <c r="M97" s="95"/>
    </row>
    <row r="98" spans="1:13" ht="18.95" customHeight="1">
      <c r="A98" s="92"/>
      <c r="B98" s="8"/>
      <c r="C98" s="110"/>
      <c r="D98" s="111"/>
      <c r="E98" s="19"/>
      <c r="F98" s="21"/>
      <c r="G98" s="28"/>
      <c r="H98" s="23"/>
      <c r="I98" s="25"/>
      <c r="J98" s="24"/>
      <c r="K98" s="8"/>
      <c r="L98" s="100"/>
      <c r="M98" s="9"/>
    </row>
    <row r="99" spans="1:13" ht="36" customHeight="1">
      <c r="A99" s="97"/>
      <c r="B99" s="94"/>
      <c r="C99" s="92"/>
      <c r="D99" s="9"/>
      <c r="E99" s="19"/>
      <c r="F99" s="21"/>
      <c r="G99" s="28"/>
      <c r="H99" s="23"/>
      <c r="I99" s="25"/>
      <c r="J99" s="24"/>
      <c r="K99" s="8"/>
      <c r="L99" s="100"/>
      <c r="M99" s="9"/>
    </row>
    <row r="100" spans="1:13" ht="18.95" customHeight="1">
      <c r="A100" s="92"/>
      <c r="B100" s="8"/>
      <c r="C100" s="92"/>
      <c r="D100" s="9"/>
      <c r="E100" s="19"/>
      <c r="F100" s="21"/>
      <c r="G100" s="28"/>
      <c r="H100" s="23"/>
      <c r="I100" s="27"/>
      <c r="J100" s="24"/>
      <c r="K100" s="94"/>
      <c r="L100" s="105"/>
      <c r="M100" s="95"/>
    </row>
    <row r="101" spans="1:13" ht="18.95" customHeight="1">
      <c r="A101" s="92"/>
      <c r="B101" s="8"/>
      <c r="C101" s="92"/>
      <c r="D101" s="9"/>
      <c r="E101" s="19"/>
      <c r="F101" s="21"/>
      <c r="G101" s="28"/>
      <c r="H101" s="23"/>
      <c r="I101" s="25"/>
      <c r="J101" s="24"/>
      <c r="K101" s="8"/>
      <c r="L101" s="100"/>
      <c r="M101" s="9"/>
    </row>
    <row r="102" spans="1:13" ht="18.95" customHeight="1">
      <c r="A102" s="92"/>
      <c r="B102" s="8"/>
      <c r="C102" s="92"/>
      <c r="D102" s="8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95"/>
    </row>
    <row r="104" spans="1:13">
      <c r="A104" s="92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2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67" t="s">
        <v>49</v>
      </c>
      <c r="B108" s="668"/>
      <c r="C108" s="668"/>
      <c r="D108" s="668"/>
      <c r="E108" s="668"/>
      <c r="F108" s="668"/>
      <c r="G108" s="668"/>
      <c r="H108" s="668"/>
      <c r="I108" s="668"/>
      <c r="J108" s="668"/>
      <c r="K108" s="668"/>
      <c r="L108" s="668"/>
      <c r="M108" s="66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45786</v>
      </c>
      <c r="J109" s="43"/>
      <c r="K109" s="43"/>
      <c r="L109" s="43"/>
      <c r="M109" s="46"/>
    </row>
    <row r="110" spans="1:13" ht="16.5" customHeight="1">
      <c r="A110" s="91" t="s">
        <v>12</v>
      </c>
      <c r="B110" s="8"/>
      <c r="C110" s="9"/>
      <c r="D110" s="92" t="s">
        <v>13</v>
      </c>
      <c r="E110" s="8"/>
      <c r="F110" s="8"/>
      <c r="G110" s="8"/>
      <c r="H110" s="91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3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95"/>
      <c r="E112" s="94"/>
      <c r="F112" s="11"/>
      <c r="G112" s="94"/>
      <c r="H112" s="94"/>
      <c r="I112" s="94"/>
      <c r="J112" s="94"/>
      <c r="K112" s="95"/>
      <c r="L112" s="50"/>
      <c r="M112" s="95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2" t="s">
        <v>22</v>
      </c>
      <c r="M113" s="9"/>
    </row>
    <row r="114" spans="1:13" ht="15.75" customHeight="1">
      <c r="A114" s="52"/>
      <c r="B114" s="94"/>
      <c r="C114" s="50"/>
      <c r="D114" s="95"/>
      <c r="E114" s="96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5"/>
      <c r="L114" s="96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7">
        <v>1</v>
      </c>
      <c r="B116" s="19"/>
      <c r="C116" s="97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7" t="s">
        <v>59</v>
      </c>
      <c r="B117" s="188"/>
      <c r="C117" s="114" t="str">
        <f>JL!O12</f>
        <v>Slepičí polévka s kapáním</v>
      </c>
      <c r="D117" s="9"/>
      <c r="E117" s="19" t="s">
        <v>31</v>
      </c>
      <c r="F117" s="21"/>
      <c r="G117" s="22"/>
      <c r="H117" s="23"/>
      <c r="I117" s="23"/>
      <c r="J117" s="24"/>
      <c r="K117" s="94"/>
      <c r="L117" s="100"/>
      <c r="M117" s="95"/>
    </row>
    <row r="118" spans="1:13" ht="18.95" customHeight="1">
      <c r="A118" s="187" t="s">
        <v>60</v>
      </c>
      <c r="B118" s="188"/>
      <c r="C118" s="92" t="str">
        <f>JL!O15</f>
        <v>Fazolová s rajčatovým protlakem</v>
      </c>
      <c r="D118" s="9"/>
      <c r="E118" s="96" t="s">
        <v>31</v>
      </c>
      <c r="F118" s="21"/>
      <c r="G118" s="101"/>
      <c r="H118" s="23"/>
      <c r="I118" s="25"/>
      <c r="J118" s="24"/>
      <c r="K118" s="8"/>
      <c r="L118" s="100"/>
      <c r="M118" s="9"/>
    </row>
    <row r="119" spans="1:13" ht="18.95" customHeight="1">
      <c r="A119" s="187" t="s">
        <v>84</v>
      </c>
      <c r="B119" s="189"/>
      <c r="C119" s="103" t="str">
        <f>JL!O19</f>
        <v>Smažené kuřecí mini-řízečky v sezamové strouhance, vařené brambory s máslem, citron</v>
      </c>
      <c r="D119" s="9"/>
      <c r="E119" s="19" t="s">
        <v>31</v>
      </c>
      <c r="F119" s="21"/>
      <c r="G119" s="26"/>
      <c r="H119" s="23"/>
      <c r="I119" s="25"/>
      <c r="J119" s="24"/>
      <c r="K119" s="94"/>
      <c r="L119" s="105"/>
      <c r="M119" s="95"/>
    </row>
    <row r="120" spans="1:13" ht="18.95" customHeight="1">
      <c r="A120" s="187" t="s">
        <v>86</v>
      </c>
      <c r="B120" s="190"/>
      <c r="C120" s="103" t="str">
        <f>JL!O23</f>
        <v>Milánské špagety z hovězího masa s rajčaty a bylinkami, sýr strouhaný</v>
      </c>
      <c r="D120" s="9"/>
      <c r="E120" s="96" t="s">
        <v>31</v>
      </c>
      <c r="F120" s="21"/>
      <c r="G120" s="26"/>
      <c r="H120" s="23"/>
      <c r="I120" s="25"/>
      <c r="J120" s="24"/>
      <c r="K120" s="8"/>
      <c r="L120" s="100"/>
      <c r="M120" s="9"/>
    </row>
    <row r="121" spans="1:13" ht="18.95" customHeight="1">
      <c r="A121" s="187" t="s">
        <v>85</v>
      </c>
      <c r="B121" s="190"/>
      <c r="C121" s="103" t="str">
        <f>JL!O27</f>
        <v xml:space="preserve">Italské Gnocchi s listovým špenátem a smetanou, strouhaný sýr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100"/>
      <c r="M121" s="9"/>
    </row>
    <row r="122" spans="1:13" ht="18.95" customHeight="1">
      <c r="A122" s="187" t="s">
        <v>87</v>
      </c>
      <c r="B122" s="191"/>
      <c r="C122" s="103" t="str">
        <f>JL!O32</f>
        <v>Pečená mořská Štíka (Hejk) s cibulí a pečenou slaninou se sýrem, vařené brambory, citron</v>
      </c>
      <c r="D122" s="9"/>
      <c r="E122" s="19" t="s">
        <v>31</v>
      </c>
      <c r="F122" s="21"/>
      <c r="G122" s="26"/>
      <c r="H122" s="23"/>
      <c r="I122" s="27"/>
      <c r="J122" s="24"/>
      <c r="K122" s="94"/>
      <c r="L122" s="105"/>
      <c r="M122" s="95"/>
    </row>
    <row r="123" spans="1:13" ht="18.95" customHeight="1">
      <c r="A123" s="108"/>
      <c r="B123" s="109"/>
      <c r="C123" s="665"/>
      <c r="D123" s="666"/>
      <c r="E123" s="19"/>
      <c r="F123" s="21"/>
      <c r="G123" s="26"/>
      <c r="H123" s="23"/>
      <c r="I123" s="27"/>
      <c r="J123" s="24"/>
      <c r="K123" s="8"/>
      <c r="L123" s="100"/>
      <c r="M123" s="9"/>
    </row>
    <row r="124" spans="1:13" ht="18.95" customHeight="1">
      <c r="A124" s="92"/>
      <c r="B124" s="94"/>
      <c r="C124" s="92"/>
      <c r="D124" s="9"/>
      <c r="E124" s="19"/>
      <c r="F124" s="21"/>
      <c r="G124" s="28"/>
      <c r="H124" s="23"/>
      <c r="I124" s="27"/>
      <c r="J124" s="24"/>
      <c r="K124" s="94"/>
      <c r="L124" s="105"/>
      <c r="M124" s="95"/>
    </row>
    <row r="125" spans="1:13" ht="18.95" customHeight="1">
      <c r="A125" s="92"/>
      <c r="B125" s="8"/>
      <c r="C125" s="110"/>
      <c r="D125" s="111"/>
      <c r="E125" s="19"/>
      <c r="F125" s="21"/>
      <c r="G125" s="28"/>
      <c r="H125" s="23"/>
      <c r="I125" s="25"/>
      <c r="J125" s="24"/>
      <c r="K125" s="8"/>
      <c r="L125" s="100"/>
      <c r="M125" s="9"/>
    </row>
    <row r="126" spans="1:13" ht="36" customHeight="1">
      <c r="A126" s="97"/>
      <c r="B126" s="94"/>
      <c r="C126" s="92"/>
      <c r="D126" s="9"/>
      <c r="E126" s="19"/>
      <c r="F126" s="21"/>
      <c r="G126" s="28"/>
      <c r="H126" s="23"/>
      <c r="I126" s="25"/>
      <c r="J126" s="24"/>
      <c r="K126" s="8"/>
      <c r="L126" s="100"/>
      <c r="M126" s="9"/>
    </row>
    <row r="127" spans="1:13" ht="18.95" customHeight="1">
      <c r="A127" s="92"/>
      <c r="B127" s="8"/>
      <c r="C127" s="92"/>
      <c r="D127" s="9"/>
      <c r="E127" s="19"/>
      <c r="F127" s="21"/>
      <c r="G127" s="28"/>
      <c r="H127" s="23"/>
      <c r="I127" s="27"/>
      <c r="J127" s="24"/>
      <c r="K127" s="94"/>
      <c r="L127" s="105"/>
      <c r="M127" s="95"/>
    </row>
    <row r="128" spans="1:13" ht="18.95" customHeight="1">
      <c r="A128" s="92"/>
      <c r="B128" s="8"/>
      <c r="C128" s="92"/>
      <c r="D128" s="9"/>
      <c r="E128" s="19"/>
      <c r="F128" s="21"/>
      <c r="G128" s="28"/>
      <c r="H128" s="23"/>
      <c r="I128" s="25"/>
      <c r="J128" s="24"/>
      <c r="K128" s="8"/>
      <c r="L128" s="100"/>
      <c r="M128" s="9"/>
    </row>
    <row r="129" spans="1:13" ht="18.95" customHeight="1">
      <c r="A129" s="92"/>
      <c r="B129" s="8"/>
      <c r="C129" s="92"/>
      <c r="D129" s="8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95"/>
    </row>
    <row r="131" spans="1:13">
      <c r="A131" s="92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2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67" t="s">
        <v>49</v>
      </c>
      <c r="B135" s="668"/>
      <c r="C135" s="668"/>
      <c r="D135" s="668"/>
      <c r="E135" s="668"/>
      <c r="F135" s="668"/>
      <c r="G135" s="668"/>
      <c r="H135" s="668"/>
      <c r="I135" s="668"/>
      <c r="J135" s="668"/>
      <c r="K135" s="668"/>
      <c r="L135" s="668"/>
      <c r="M135" s="66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45782</v>
      </c>
      <c r="J1" s="43"/>
      <c r="K1" s="43"/>
      <c r="L1" s="43"/>
      <c r="M1" s="46"/>
    </row>
    <row r="2" spans="1:13" ht="16.5" customHeight="1">
      <c r="A2" s="91" t="s">
        <v>12</v>
      </c>
      <c r="B2" s="8"/>
      <c r="C2" s="9"/>
      <c r="D2" s="92" t="s">
        <v>13</v>
      </c>
      <c r="E2" s="8"/>
      <c r="F2" s="8"/>
      <c r="G2" s="8"/>
      <c r="H2" s="91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105</v>
      </c>
      <c r="E3" s="48"/>
      <c r="F3" s="48"/>
      <c r="G3" s="48"/>
      <c r="H3" s="47" t="s">
        <v>14</v>
      </c>
      <c r="I3" s="184"/>
      <c r="J3" s="186"/>
      <c r="K3" s="185"/>
      <c r="L3" s="186"/>
      <c r="M3" s="49"/>
    </row>
    <row r="4" spans="1:13" ht="12.95" customHeight="1">
      <c r="A4" s="50"/>
      <c r="B4" s="94"/>
      <c r="C4" s="50"/>
      <c r="D4" s="95"/>
      <c r="E4" s="94"/>
      <c r="F4" s="11"/>
      <c r="G4" s="94"/>
      <c r="H4" s="94"/>
      <c r="I4" s="94"/>
      <c r="J4" s="94"/>
      <c r="K4" s="95"/>
      <c r="L4" s="50"/>
      <c r="M4" s="95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2" t="s">
        <v>22</v>
      </c>
      <c r="M5" s="9"/>
    </row>
    <row r="6" spans="1:13" ht="15.75" customHeight="1">
      <c r="A6" s="52"/>
      <c r="B6" s="94"/>
      <c r="C6" s="50"/>
      <c r="D6" s="95"/>
      <c r="E6" s="96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5"/>
      <c r="L6" s="96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7">
        <v>1</v>
      </c>
      <c r="B8" s="19"/>
      <c r="C8" s="97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92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4"/>
      <c r="L9" s="100"/>
      <c r="M9" s="95"/>
    </row>
    <row r="10" spans="1:13" ht="18.95" customHeight="1">
      <c r="A10" s="187" t="s">
        <v>60</v>
      </c>
      <c r="B10" s="188"/>
      <c r="C10" s="92" t="str">
        <f>JL!C15</f>
        <v>Bramborová s houbami</v>
      </c>
      <c r="D10" s="9"/>
      <c r="E10" s="96" t="s">
        <v>31</v>
      </c>
      <c r="F10" s="21"/>
      <c r="G10" s="101"/>
      <c r="H10" s="23"/>
      <c r="I10" s="25"/>
      <c r="J10" s="24"/>
      <c r="K10" s="8"/>
      <c r="L10" s="100"/>
      <c r="M10" s="9"/>
    </row>
    <row r="11" spans="1:13" ht="18.95" customHeight="1">
      <c r="A11" s="187" t="s">
        <v>84</v>
      </c>
      <c r="B11" s="189"/>
      <c r="C11" s="103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4"/>
      <c r="I11" s="25"/>
      <c r="J11" s="24"/>
      <c r="K11" s="94"/>
      <c r="L11" s="105"/>
      <c r="M11" s="95"/>
    </row>
    <row r="12" spans="1:13" ht="18.95" customHeight="1">
      <c r="A12" s="187" t="s">
        <v>86</v>
      </c>
      <c r="B12" s="190"/>
      <c r="C12" s="103" t="str">
        <f>JL!C23</f>
        <v>Restovaná drůbeží játra na cibulce, vařené brambory, tatarská omáčka</v>
      </c>
      <c r="D12" s="9"/>
      <c r="E12" s="96" t="s">
        <v>31</v>
      </c>
      <c r="F12" s="21"/>
      <c r="G12" s="26"/>
      <c r="H12" s="23"/>
      <c r="I12" s="25"/>
      <c r="J12" s="24"/>
      <c r="K12" s="8"/>
      <c r="L12" s="100"/>
      <c r="M12" s="9"/>
    </row>
    <row r="13" spans="1:13" ht="18.95" customHeight="1">
      <c r="A13" s="187" t="s">
        <v>85</v>
      </c>
      <c r="B13" s="190"/>
      <c r="C13" s="103" t="str">
        <f>JL!C27</f>
        <v>Čínské nudle s restovanou pikentní zeleninou a rostlinným masem Robi</v>
      </c>
      <c r="D13" s="9"/>
      <c r="E13" s="19" t="s">
        <v>31</v>
      </c>
      <c r="F13" s="21"/>
      <c r="G13" s="26"/>
      <c r="H13" s="23"/>
      <c r="I13" s="27"/>
      <c r="J13" s="24"/>
      <c r="K13" s="8"/>
      <c r="L13" s="100"/>
      <c r="M13" s="9"/>
    </row>
    <row r="14" spans="1:13" ht="18.95" customHeight="1">
      <c r="A14" s="187" t="s">
        <v>87</v>
      </c>
      <c r="B14" s="191"/>
      <c r="C14" s="103" t="str">
        <f>JL!C32</f>
        <v>Kuřecí placičky s pórkem a cibulí, šťouchané brambory s cibulí, americký dressing</v>
      </c>
      <c r="D14" s="9"/>
      <c r="E14" s="19" t="s">
        <v>31</v>
      </c>
      <c r="F14" s="21"/>
      <c r="G14" s="26"/>
      <c r="H14" s="23"/>
      <c r="I14" s="27"/>
      <c r="J14" s="24"/>
      <c r="K14" s="94"/>
      <c r="L14" s="105"/>
      <c r="M14" s="95"/>
    </row>
    <row r="15" spans="1:13" ht="18.95" customHeight="1">
      <c r="A15" s="108"/>
      <c r="B15" s="109"/>
      <c r="C15" s="665"/>
      <c r="D15" s="666"/>
      <c r="E15" s="19"/>
      <c r="F15" s="21"/>
      <c r="G15" s="26"/>
      <c r="H15" s="23"/>
      <c r="I15" s="27"/>
      <c r="J15" s="24"/>
      <c r="K15" s="8"/>
      <c r="L15" s="100"/>
      <c r="M15" s="9"/>
    </row>
    <row r="16" spans="1:13" ht="18.95" customHeight="1">
      <c r="A16" s="225" t="s">
        <v>108</v>
      </c>
      <c r="B16" s="94"/>
      <c r="C16" s="103" t="str">
        <f>'JL ŠKOLKA'!B8</f>
        <v>Vánočka s máslem a marmeládou</v>
      </c>
      <c r="D16" s="9"/>
      <c r="E16" s="19" t="s">
        <v>109</v>
      </c>
      <c r="F16" s="21"/>
      <c r="G16" s="28"/>
      <c r="H16" s="23"/>
      <c r="I16" s="27"/>
      <c r="J16" s="24"/>
      <c r="K16" s="94"/>
      <c r="L16" s="105"/>
      <c r="M16" s="95"/>
    </row>
    <row r="17" spans="1:13" ht="18.95" customHeight="1">
      <c r="A17" s="225" t="s">
        <v>107</v>
      </c>
      <c r="B17" s="8"/>
      <c r="C17" s="224" t="str">
        <f>'JL ŠKOLKA'!B20</f>
        <v>Houska s balkánskou pomazánkou, zelenina</v>
      </c>
      <c r="D17" s="111"/>
      <c r="E17" s="19" t="s">
        <v>109</v>
      </c>
      <c r="F17" s="21"/>
      <c r="G17" s="28"/>
      <c r="H17" s="23"/>
      <c r="I17" s="25"/>
      <c r="J17" s="24"/>
      <c r="K17" s="8"/>
      <c r="L17" s="100"/>
      <c r="M17" s="9"/>
    </row>
    <row r="18" spans="1:13" ht="36" customHeight="1">
      <c r="A18" s="97"/>
      <c r="B18" s="94"/>
      <c r="C18" s="92"/>
      <c r="D18" s="9"/>
      <c r="E18" s="19"/>
      <c r="F18" s="21"/>
      <c r="G18" s="28"/>
      <c r="H18" s="23"/>
      <c r="I18" s="27"/>
      <c r="J18" s="24"/>
      <c r="K18" s="94"/>
      <c r="L18" s="105"/>
      <c r="M18" s="95"/>
    </row>
    <row r="19" spans="1:13" ht="18.95" customHeight="1">
      <c r="A19" s="92"/>
      <c r="B19" s="8"/>
      <c r="C19" s="92"/>
      <c r="D19" s="9"/>
      <c r="E19" s="19"/>
      <c r="F19" s="21"/>
      <c r="G19" s="28"/>
      <c r="H19" s="23"/>
      <c r="I19" s="25"/>
      <c r="J19" s="24"/>
      <c r="K19" s="8"/>
      <c r="L19" s="100"/>
      <c r="M19" s="9"/>
    </row>
    <row r="20" spans="1:13" ht="18.95" customHeight="1">
      <c r="A20" s="92"/>
      <c r="B20" s="8"/>
      <c r="C20" s="92"/>
      <c r="D20" s="9"/>
      <c r="E20" s="19"/>
      <c r="F20" s="21"/>
      <c r="G20" s="28"/>
      <c r="H20" s="23"/>
      <c r="I20" s="25"/>
      <c r="J20" s="24"/>
      <c r="K20" s="8"/>
      <c r="L20" s="100"/>
      <c r="M20" s="9"/>
    </row>
    <row r="21" spans="1:13" ht="18.95" customHeight="1">
      <c r="A21" s="92"/>
      <c r="B21" s="8"/>
      <c r="C21" s="92"/>
      <c r="D21" s="8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95"/>
    </row>
    <row r="23" spans="1:13">
      <c r="A23" s="92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2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170</v>
      </c>
      <c r="K25" s="94"/>
      <c r="L25" s="94"/>
      <c r="M25" s="95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67" t="s">
        <v>49</v>
      </c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45783</v>
      </c>
      <c r="J28" s="43"/>
      <c r="K28" s="43"/>
      <c r="L28" s="43"/>
      <c r="M28" s="46"/>
    </row>
    <row r="29" spans="1:13" ht="16.5" customHeight="1">
      <c r="A29" s="91" t="s">
        <v>12</v>
      </c>
      <c r="B29" s="8"/>
      <c r="C29" s="9"/>
      <c r="D29" s="92" t="s">
        <v>13</v>
      </c>
      <c r="E29" s="8"/>
      <c r="F29" s="8"/>
      <c r="G29" s="8"/>
      <c r="H29" s="91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 + ZŠ PETRKLÍČ</v>
      </c>
      <c r="E30" s="48"/>
      <c r="F30" s="48"/>
      <c r="G30" s="48"/>
      <c r="H30" s="47" t="s">
        <v>14</v>
      </c>
      <c r="I30" s="93">
        <f>I3</f>
        <v>0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95"/>
      <c r="E31" s="94"/>
      <c r="F31" s="11"/>
      <c r="G31" s="94"/>
      <c r="H31" s="94"/>
      <c r="I31" s="94"/>
      <c r="J31" s="94"/>
      <c r="K31" s="95"/>
      <c r="L31" s="50"/>
      <c r="M31" s="95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2" t="s">
        <v>22</v>
      </c>
      <c r="M32" s="9"/>
    </row>
    <row r="33" spans="1:13" ht="15.75" customHeight="1">
      <c r="A33" s="52"/>
      <c r="B33" s="94"/>
      <c r="C33" s="50"/>
      <c r="D33" s="95"/>
      <c r="E33" s="96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5"/>
      <c r="L33" s="96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7">
        <v>1</v>
      </c>
      <c r="B35" s="19"/>
      <c r="C35" s="97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8" t="s">
        <v>59</v>
      </c>
      <c r="B36" s="99"/>
      <c r="C36" s="114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Rajčatová polévka s rýží</v>
      </c>
      <c r="D37" s="9"/>
      <c r="E37" s="96" t="s">
        <v>31</v>
      </c>
      <c r="F37" s="87"/>
      <c r="G37" s="101"/>
      <c r="H37" s="23"/>
      <c r="I37" s="25"/>
      <c r="J37" s="24"/>
      <c r="K37" s="8"/>
      <c r="L37" s="100"/>
      <c r="M37" s="9"/>
    </row>
    <row r="38" spans="1:13" ht="18.95" customHeight="1">
      <c r="A38" s="98" t="s">
        <v>73</v>
      </c>
      <c r="B38" s="102"/>
      <c r="C38" s="103" t="str">
        <f>JL!F19</f>
        <v>Pečená kuřecí prsa s pepřovou omáčkou, šťouchané brambory s anglickou slaninou a cibulí</v>
      </c>
      <c r="D38" s="9"/>
      <c r="E38" s="19" t="s">
        <v>31</v>
      </c>
      <c r="F38" s="87"/>
      <c r="G38" s="116"/>
      <c r="H38" s="23"/>
      <c r="I38" s="25"/>
      <c r="J38" s="24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Hovězí kostky dušené na slanině, bramborové knedlíky</v>
      </c>
      <c r="D39" s="9"/>
      <c r="E39" s="96" t="s">
        <v>31</v>
      </c>
      <c r="F39" s="87"/>
      <c r="G39" s="26"/>
      <c r="H39" s="23"/>
      <c r="I39" s="27"/>
      <c r="J39" s="24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Palačinky plněné zavařeninou jahodová omáčka, zakysaná smetana</v>
      </c>
      <c r="D40" s="9"/>
      <c r="E40" s="19" t="s">
        <v>31</v>
      </c>
      <c r="F40" s="87"/>
      <c r="G40" s="26"/>
      <c r="H40" s="23"/>
      <c r="I40" s="27"/>
      <c r="J40" s="24"/>
      <c r="K40" s="8"/>
      <c r="L40" s="100"/>
      <c r="M40" s="9"/>
    </row>
    <row r="41" spans="1:13" ht="18.95" customHeight="1">
      <c r="A41" s="98" t="s">
        <v>76</v>
      </c>
      <c r="B41" s="107"/>
      <c r="C41" s="103" t="str">
        <f>JL!F32</f>
        <v>Pečený asijský vepřový bůček Hoisin, zeleninový salát, smažená vaječná rýže</v>
      </c>
      <c r="D41" s="9"/>
      <c r="E41" s="19" t="s">
        <v>31</v>
      </c>
      <c r="F41" s="87"/>
      <c r="G41" s="26"/>
      <c r="H41" s="23"/>
      <c r="I41" s="27"/>
      <c r="J41" s="24"/>
      <c r="K41" s="94"/>
      <c r="L41" s="105"/>
      <c r="M41" s="95"/>
    </row>
    <row r="42" spans="1:13" ht="18.95" customHeight="1">
      <c r="A42" s="108"/>
      <c r="B42" s="109"/>
      <c r="C42" s="665"/>
      <c r="D42" s="666"/>
      <c r="E42" s="19"/>
      <c r="F42" s="87"/>
      <c r="G42" s="26"/>
      <c r="H42" s="23"/>
      <c r="I42" s="115"/>
      <c r="J42" s="24"/>
      <c r="K42" s="8"/>
      <c r="L42" s="100"/>
      <c r="M42" s="9"/>
    </row>
    <row r="43" spans="1:13" ht="18.95" customHeight="1">
      <c r="A43" s="225" t="s">
        <v>108</v>
      </c>
      <c r="B43" s="94"/>
      <c r="C43" s="103" t="str">
        <f>'JL ŠKOLKA'!D8</f>
        <v>Chléb s pomazánkou z vepřové pečeně</v>
      </c>
      <c r="D43" s="9"/>
      <c r="E43" s="19" t="s">
        <v>109</v>
      </c>
      <c r="F43" s="87"/>
      <c r="G43" s="28"/>
      <c r="H43" s="23"/>
      <c r="I43" s="27"/>
      <c r="J43" s="24"/>
      <c r="K43" s="94"/>
      <c r="L43" s="105"/>
      <c r="M43" s="95"/>
    </row>
    <row r="44" spans="1:13" ht="18.95" customHeight="1">
      <c r="A44" s="225" t="s">
        <v>107</v>
      </c>
      <c r="B44" s="8"/>
      <c r="C44" s="224" t="str">
        <f>'JL ŠKOLKA'!D20</f>
        <v>Obložená veka, ovoce</v>
      </c>
      <c r="D44" s="111"/>
      <c r="E44" s="19" t="s">
        <v>109</v>
      </c>
      <c r="F44" s="21"/>
      <c r="G44" s="28"/>
      <c r="H44" s="23"/>
      <c r="I44" s="25"/>
      <c r="J44" s="24"/>
      <c r="K44" s="8"/>
      <c r="L44" s="100"/>
      <c r="M44" s="9"/>
    </row>
    <row r="45" spans="1:13" ht="36" customHeight="1">
      <c r="A45" s="97"/>
      <c r="B45" s="94"/>
      <c r="C45" s="92"/>
      <c r="D45" s="9"/>
      <c r="E45" s="19"/>
      <c r="F45" s="21"/>
      <c r="G45" s="28"/>
      <c r="H45" s="23"/>
      <c r="I45" s="27"/>
      <c r="J45" s="24"/>
      <c r="K45" s="94"/>
      <c r="L45" s="105"/>
      <c r="M45" s="95"/>
    </row>
    <row r="46" spans="1:13" ht="18.95" customHeight="1">
      <c r="A46" s="92"/>
      <c r="B46" s="8"/>
      <c r="C46" s="92"/>
      <c r="D46" s="9"/>
      <c r="E46" s="19"/>
      <c r="F46" s="21"/>
      <c r="G46" s="28"/>
      <c r="H46" s="23"/>
      <c r="I46" s="25"/>
      <c r="J46" s="24"/>
      <c r="K46" s="8"/>
      <c r="L46" s="100"/>
      <c r="M46" s="9"/>
    </row>
    <row r="47" spans="1:13" ht="18.95" customHeight="1">
      <c r="A47" s="92"/>
      <c r="B47" s="8"/>
      <c r="C47" s="92"/>
      <c r="D47" s="9"/>
      <c r="E47" s="19"/>
      <c r="F47" s="21"/>
      <c r="G47" s="28"/>
      <c r="H47" s="23"/>
      <c r="I47" s="25"/>
      <c r="J47" s="24"/>
      <c r="K47" s="8"/>
      <c r="L47" s="100"/>
      <c r="M47" s="9"/>
    </row>
    <row r="48" spans="1:13" ht="18.95" customHeight="1">
      <c r="A48" s="92"/>
      <c r="B48" s="8"/>
      <c r="C48" s="92"/>
      <c r="D48" s="8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95"/>
    </row>
    <row r="50" spans="1:13">
      <c r="A50" s="92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2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170</v>
      </c>
      <c r="K52" s="94"/>
      <c r="L52" s="94"/>
      <c r="M52" s="95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67" t="s">
        <v>49</v>
      </c>
      <c r="B54" s="668"/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45784</v>
      </c>
      <c r="J55" s="43"/>
      <c r="K55" s="43"/>
      <c r="L55" s="43"/>
      <c r="M55" s="46"/>
    </row>
    <row r="56" spans="1:13" ht="16.5" customHeight="1">
      <c r="A56" s="91" t="s">
        <v>12</v>
      </c>
      <c r="B56" s="8"/>
      <c r="C56" s="9"/>
      <c r="D56" s="92" t="s">
        <v>13</v>
      </c>
      <c r="E56" s="8"/>
      <c r="F56" s="8"/>
      <c r="G56" s="8"/>
      <c r="H56" s="91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 + ZŠ PETRKLÍČ</v>
      </c>
      <c r="E57" s="48"/>
      <c r="F57" s="48"/>
      <c r="G57" s="48"/>
      <c r="H57" s="47" t="s">
        <v>14</v>
      </c>
      <c r="I57" s="93">
        <f>I3</f>
        <v>0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95"/>
      <c r="E58" s="94"/>
      <c r="F58" s="11"/>
      <c r="G58" s="94"/>
      <c r="H58" s="94"/>
      <c r="I58" s="94"/>
      <c r="J58" s="94"/>
      <c r="K58" s="95"/>
      <c r="L58" s="50"/>
      <c r="M58" s="95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2" t="s">
        <v>22</v>
      </c>
      <c r="M59" s="9"/>
    </row>
    <row r="60" spans="1:13" ht="15.75" customHeight="1">
      <c r="A60" s="52"/>
      <c r="B60" s="94"/>
      <c r="C60" s="50"/>
      <c r="D60" s="95"/>
      <c r="E60" s="96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5"/>
      <c r="L60" s="96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7">
        <v>1</v>
      </c>
      <c r="B62" s="19"/>
      <c r="C62" s="97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8" t="s">
        <v>59</v>
      </c>
      <c r="B63" s="99"/>
      <c r="C63" s="114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Gulášová ze sojového masa</v>
      </c>
      <c r="D64" s="9"/>
      <c r="E64" s="96" t="s">
        <v>31</v>
      </c>
      <c r="F64" s="87"/>
      <c r="G64" s="101"/>
      <c r="H64" s="23"/>
      <c r="I64" s="25"/>
      <c r="J64" s="24"/>
      <c r="K64" s="8"/>
      <c r="L64" s="100"/>
      <c r="M64" s="9"/>
    </row>
    <row r="65" spans="1:13" ht="18.95" customHeight="1">
      <c r="A65" s="98" t="s">
        <v>73</v>
      </c>
      <c r="B65" s="102"/>
      <c r="C65" s="103" t="str">
        <f>JL!I19</f>
        <v>Frankfurtská hovězí pečeně, houskové knedlíky</v>
      </c>
      <c r="D65" s="9"/>
      <c r="E65" s="19" t="s">
        <v>31</v>
      </c>
      <c r="F65" s="87"/>
      <c r="G65" s="26"/>
      <c r="H65" s="23"/>
      <c r="I65" s="25"/>
      <c r="J65" s="24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Smažený holandský řízek se sýrem, bramborová kaše s máslem</v>
      </c>
      <c r="D66" s="9"/>
      <c r="E66" s="96" t="s">
        <v>31</v>
      </c>
      <c r="F66" s="87"/>
      <c r="G66" s="26"/>
      <c r="H66" s="23"/>
      <c r="I66" s="27"/>
      <c r="J66" s="24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Sojové maso s WOK zeleninou, asijské rýžové nudle</v>
      </c>
      <c r="D67" s="9"/>
      <c r="E67" s="19" t="s">
        <v>31</v>
      </c>
      <c r="F67" s="87"/>
      <c r="G67" s="26"/>
      <c r="H67" s="23"/>
      <c r="I67" s="27"/>
      <c r="J67" s="24"/>
      <c r="K67" s="8"/>
      <c r="L67" s="100"/>
      <c r="M67" s="9"/>
    </row>
    <row r="68" spans="1:13" ht="18.95" customHeight="1">
      <c r="A68" s="98" t="s">
        <v>76</v>
      </c>
      <c r="B68" s="107"/>
      <c r="C68" s="103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4"/>
      <c r="L68" s="105"/>
      <c r="M68" s="95"/>
    </row>
    <row r="69" spans="1:13" ht="18.95" customHeight="1">
      <c r="A69" s="108"/>
      <c r="B69" s="109"/>
      <c r="C69" s="665"/>
      <c r="D69" s="666"/>
      <c r="E69" s="19"/>
      <c r="F69" s="87"/>
      <c r="G69" s="26"/>
      <c r="H69" s="23"/>
      <c r="I69" s="27"/>
      <c r="J69" s="24"/>
      <c r="K69" s="8"/>
      <c r="L69" s="100"/>
      <c r="M69" s="9"/>
    </row>
    <row r="70" spans="1:13" ht="18.95" customHeight="1">
      <c r="A70" s="225" t="s">
        <v>108</v>
      </c>
      <c r="B70" s="94"/>
      <c r="C70" s="103" t="str">
        <f>'JL ŠKOLKA'!F8</f>
        <v>Kaiserka s jemnou tuňákovou pomazánkou, zelenina</v>
      </c>
      <c r="D70" s="9"/>
      <c r="E70" s="19" t="s">
        <v>109</v>
      </c>
      <c r="F70" s="87"/>
      <c r="G70" s="28"/>
      <c r="H70" s="23"/>
      <c r="I70" s="27"/>
      <c r="J70" s="24"/>
      <c r="K70" s="94"/>
      <c r="L70" s="105"/>
      <c r="M70" s="95"/>
    </row>
    <row r="71" spans="1:13" ht="18.95" customHeight="1">
      <c r="A71" s="225" t="s">
        <v>107</v>
      </c>
      <c r="B71" s="8"/>
      <c r="C71" s="224" t="str">
        <f>'JL ŠKOLKA'!F20</f>
        <v>Rýžová kaše s broskvemi</v>
      </c>
      <c r="D71" s="111"/>
      <c r="E71" s="19" t="s">
        <v>109</v>
      </c>
      <c r="F71" s="21"/>
      <c r="G71" s="28"/>
      <c r="H71" s="23"/>
      <c r="I71" s="25"/>
      <c r="J71" s="24"/>
      <c r="K71" s="8"/>
      <c r="L71" s="100"/>
      <c r="M71" s="9"/>
    </row>
    <row r="72" spans="1:13" ht="36" customHeight="1">
      <c r="A72" s="97"/>
      <c r="B72" s="94"/>
      <c r="C72" s="92"/>
      <c r="D72" s="9"/>
      <c r="E72" s="19"/>
      <c r="F72" s="21"/>
      <c r="G72" s="28"/>
      <c r="H72" s="23"/>
      <c r="I72" s="25"/>
      <c r="J72" s="24"/>
      <c r="K72" s="8"/>
      <c r="L72" s="100"/>
      <c r="M72" s="9"/>
    </row>
    <row r="73" spans="1:13" ht="18.95" customHeight="1">
      <c r="A73" s="92"/>
      <c r="B73" s="8"/>
      <c r="C73" s="92"/>
      <c r="D73" s="9"/>
      <c r="E73" s="19"/>
      <c r="F73" s="21"/>
      <c r="G73" s="28"/>
      <c r="H73" s="23"/>
      <c r="I73" s="27"/>
      <c r="J73" s="24"/>
      <c r="K73" s="94"/>
      <c r="L73" s="105"/>
      <c r="M73" s="95"/>
    </row>
    <row r="74" spans="1:13" ht="18.95" customHeight="1">
      <c r="A74" s="92"/>
      <c r="B74" s="8"/>
      <c r="C74" s="92"/>
      <c r="D74" s="9"/>
      <c r="E74" s="19"/>
      <c r="F74" s="21"/>
      <c r="G74" s="28"/>
      <c r="H74" s="23"/>
      <c r="I74" s="25"/>
      <c r="J74" s="24"/>
      <c r="K74" s="8"/>
      <c r="L74" s="100"/>
      <c r="M74" s="9"/>
    </row>
    <row r="75" spans="1:13" ht="18.95" customHeight="1">
      <c r="A75" s="92"/>
      <c r="B75" s="8"/>
      <c r="C75" s="92"/>
      <c r="D75" s="8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95"/>
    </row>
    <row r="77" spans="1:13">
      <c r="A77" s="92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2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170</v>
      </c>
      <c r="K79" s="94"/>
      <c r="L79" s="94"/>
      <c r="M79" s="95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67" t="s">
        <v>49</v>
      </c>
      <c r="B81" s="668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45785</v>
      </c>
      <c r="J82" s="43"/>
      <c r="K82" s="43"/>
      <c r="L82" s="43"/>
      <c r="M82" s="46"/>
    </row>
    <row r="83" spans="1:13" ht="16.5" customHeight="1">
      <c r="A83" s="91" t="s">
        <v>12</v>
      </c>
      <c r="B83" s="8"/>
      <c r="C83" s="9"/>
      <c r="D83" s="92" t="s">
        <v>13</v>
      </c>
      <c r="E83" s="8"/>
      <c r="F83" s="8"/>
      <c r="G83" s="8"/>
      <c r="H83" s="91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 + ZŠ PETRKLÍČ</v>
      </c>
      <c r="E84" s="48"/>
      <c r="F84" s="48"/>
      <c r="G84" s="48"/>
      <c r="H84" s="47" t="s">
        <v>14</v>
      </c>
      <c r="I84" s="93">
        <f>I57</f>
        <v>0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95"/>
      <c r="E85" s="94"/>
      <c r="F85" s="11"/>
      <c r="G85" s="94"/>
      <c r="H85" s="94"/>
      <c r="I85" s="94"/>
      <c r="J85" s="94"/>
      <c r="K85" s="95"/>
      <c r="L85" s="50"/>
      <c r="M85" s="95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2" t="s">
        <v>22</v>
      </c>
      <c r="M86" s="9"/>
    </row>
    <row r="87" spans="1:13" ht="15.75" customHeight="1">
      <c r="A87" s="52"/>
      <c r="B87" s="94"/>
      <c r="C87" s="50"/>
      <c r="D87" s="95"/>
      <c r="E87" s="96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5"/>
      <c r="L87" s="96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7">
        <v>1</v>
      </c>
      <c r="B89" s="19"/>
      <c r="C89" s="97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8" t="s">
        <v>59</v>
      </c>
      <c r="B90" s="99"/>
      <c r="C90" s="92">
        <f>JL!L12</f>
        <v>0</v>
      </c>
      <c r="D90" s="9"/>
      <c r="E90" s="19" t="s">
        <v>31</v>
      </c>
      <c r="F90" s="21"/>
      <c r="G90" s="22"/>
      <c r="H90" s="23"/>
      <c r="I90" s="23"/>
      <c r="J90" s="24"/>
      <c r="K90" s="94"/>
      <c r="L90" s="100"/>
      <c r="M90" s="95"/>
    </row>
    <row r="91" spans="1:13" ht="18.95" customHeight="1">
      <c r="A91" s="98" t="s">
        <v>60</v>
      </c>
      <c r="B91" s="99"/>
      <c r="C91" s="92">
        <f>JL!L15</f>
        <v>0</v>
      </c>
      <c r="D91" s="9"/>
      <c r="E91" s="96" t="s">
        <v>31</v>
      </c>
      <c r="F91" s="21"/>
      <c r="G91" s="101"/>
      <c r="H91" s="23"/>
      <c r="I91" s="25"/>
      <c r="J91" s="24"/>
      <c r="K91" s="8"/>
      <c r="L91" s="100"/>
      <c r="M91" s="9"/>
    </row>
    <row r="92" spans="1:13" ht="18.95" customHeight="1">
      <c r="A92" s="98" t="s">
        <v>73</v>
      </c>
      <c r="B92" s="102"/>
      <c r="C92" s="103">
        <f>JL!L19</f>
        <v>0</v>
      </c>
      <c r="D92" s="9"/>
      <c r="E92" s="19" t="s">
        <v>31</v>
      </c>
      <c r="F92" s="21"/>
      <c r="G92" s="116"/>
      <c r="H92" s="23"/>
      <c r="I92" s="25"/>
      <c r="J92" s="24"/>
      <c r="K92" s="94"/>
      <c r="L92" s="105"/>
      <c r="M92" s="95"/>
    </row>
    <row r="93" spans="1:13" ht="18.95" customHeight="1">
      <c r="A93" s="98" t="s">
        <v>74</v>
      </c>
      <c r="B93" s="106"/>
      <c r="C93" s="103">
        <f>JL!L23</f>
        <v>0</v>
      </c>
      <c r="D93" s="9"/>
      <c r="E93" s="96" t="s">
        <v>31</v>
      </c>
      <c r="F93" s="21"/>
      <c r="G93" s="26"/>
      <c r="H93" s="23"/>
      <c r="I93" s="27"/>
      <c r="J93" s="24"/>
      <c r="K93" s="94"/>
      <c r="L93" s="105"/>
      <c r="M93" s="95"/>
    </row>
    <row r="94" spans="1:13" ht="18.95" customHeight="1">
      <c r="A94" s="98" t="s">
        <v>75</v>
      </c>
      <c r="B94" s="106"/>
      <c r="C94" s="103">
        <f>JL!L27</f>
        <v>0</v>
      </c>
      <c r="D94" s="9"/>
      <c r="E94" s="19" t="s">
        <v>31</v>
      </c>
      <c r="F94" s="21"/>
      <c r="G94" s="26"/>
      <c r="H94" s="23"/>
      <c r="I94" s="27"/>
      <c r="J94" s="24"/>
      <c r="K94" s="8"/>
      <c r="L94" s="100"/>
      <c r="M94" s="9"/>
    </row>
    <row r="95" spans="1:13" ht="18.95" customHeight="1">
      <c r="A95" s="98" t="s">
        <v>76</v>
      </c>
      <c r="B95" s="107"/>
      <c r="C95" s="103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4"/>
      <c r="L95" s="105"/>
      <c r="M95" s="95"/>
    </row>
    <row r="96" spans="1:13" ht="18.95" customHeight="1">
      <c r="A96" s="108"/>
      <c r="B96" s="109"/>
      <c r="C96" s="665"/>
      <c r="D96" s="666"/>
      <c r="E96" s="19"/>
      <c r="F96" s="21"/>
      <c r="G96" s="26"/>
      <c r="H96" s="23"/>
      <c r="I96" s="27"/>
      <c r="J96" s="24"/>
      <c r="K96" s="8"/>
      <c r="L96" s="100"/>
      <c r="M96" s="9"/>
    </row>
    <row r="97" spans="1:13" ht="18.95" customHeight="1">
      <c r="A97" s="225" t="s">
        <v>108</v>
      </c>
      <c r="B97" s="94"/>
      <c r="C97" s="103">
        <f>'JL ŠKOLKA'!H8</f>
        <v>0</v>
      </c>
      <c r="D97" s="9"/>
      <c r="E97" s="19" t="s">
        <v>109</v>
      </c>
      <c r="F97" s="21"/>
      <c r="G97" s="28"/>
      <c r="H97" s="23"/>
      <c r="I97" s="27"/>
      <c r="J97" s="24"/>
      <c r="K97" s="94"/>
      <c r="L97" s="105"/>
      <c r="M97" s="95"/>
    </row>
    <row r="98" spans="1:13" ht="18.95" customHeight="1">
      <c r="A98" s="225" t="s">
        <v>107</v>
      </c>
      <c r="B98" s="8"/>
      <c r="C98" s="224">
        <f>'JL ŠKOLKA'!H20</f>
        <v>0</v>
      </c>
      <c r="D98" s="111"/>
      <c r="E98" s="19" t="s">
        <v>109</v>
      </c>
      <c r="F98" s="21"/>
      <c r="G98" s="28"/>
      <c r="H98" s="23"/>
      <c r="I98" s="25"/>
      <c r="J98" s="24"/>
      <c r="K98" s="8"/>
      <c r="L98" s="100"/>
      <c r="M98" s="9"/>
    </row>
    <row r="99" spans="1:13" ht="36" customHeight="1">
      <c r="A99" s="97"/>
      <c r="B99" s="94"/>
      <c r="C99" s="92"/>
      <c r="D99" s="9"/>
      <c r="E99" s="19"/>
      <c r="F99" s="21"/>
      <c r="G99" s="28"/>
      <c r="H99" s="23"/>
      <c r="I99" s="25"/>
      <c r="J99" s="24"/>
      <c r="K99" s="8"/>
      <c r="L99" s="100"/>
      <c r="M99" s="9"/>
    </row>
    <row r="100" spans="1:13" ht="18.95" customHeight="1">
      <c r="A100" s="92"/>
      <c r="B100" s="8"/>
      <c r="C100" s="92"/>
      <c r="D100" s="9"/>
      <c r="E100" s="19"/>
      <c r="F100" s="21"/>
      <c r="G100" s="28"/>
      <c r="H100" s="23"/>
      <c r="I100" s="27"/>
      <c r="J100" s="24"/>
      <c r="K100" s="94"/>
      <c r="L100" s="105"/>
      <c r="M100" s="95"/>
    </row>
    <row r="101" spans="1:13" ht="18.95" customHeight="1">
      <c r="A101" s="92"/>
      <c r="B101" s="8"/>
      <c r="C101" s="92"/>
      <c r="D101" s="9"/>
      <c r="E101" s="19"/>
      <c r="F101" s="21"/>
      <c r="G101" s="28"/>
      <c r="H101" s="23"/>
      <c r="I101" s="25"/>
      <c r="J101" s="24"/>
      <c r="K101" s="8"/>
      <c r="L101" s="100"/>
      <c r="M101" s="9"/>
    </row>
    <row r="102" spans="1:13" ht="18.95" customHeight="1">
      <c r="A102" s="92"/>
      <c r="B102" s="8"/>
      <c r="C102" s="92"/>
      <c r="D102" s="8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95"/>
    </row>
    <row r="104" spans="1:13">
      <c r="A104" s="92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2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170</v>
      </c>
      <c r="K106" s="94"/>
      <c r="L106" s="94"/>
      <c r="M106" s="95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67" t="s">
        <v>49</v>
      </c>
      <c r="B108" s="668"/>
      <c r="C108" s="668"/>
      <c r="D108" s="668"/>
      <c r="E108" s="668"/>
      <c r="F108" s="668"/>
      <c r="G108" s="668"/>
      <c r="H108" s="668"/>
      <c r="I108" s="668"/>
      <c r="J108" s="668"/>
      <c r="K108" s="668"/>
      <c r="L108" s="668"/>
      <c r="M108" s="66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45786</v>
      </c>
      <c r="J109" s="43"/>
      <c r="K109" s="43"/>
      <c r="L109" s="43"/>
      <c r="M109" s="46"/>
    </row>
    <row r="110" spans="1:13" ht="16.5" customHeight="1">
      <c r="A110" s="91" t="s">
        <v>12</v>
      </c>
      <c r="B110" s="8"/>
      <c r="C110" s="9"/>
      <c r="D110" s="92" t="s">
        <v>13</v>
      </c>
      <c r="E110" s="8"/>
      <c r="F110" s="8"/>
      <c r="G110" s="8"/>
      <c r="H110" s="91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 + ZŠ PETRKLÍČ</v>
      </c>
      <c r="E111" s="48"/>
      <c r="F111" s="48"/>
      <c r="G111" s="48"/>
      <c r="H111" s="47" t="s">
        <v>14</v>
      </c>
      <c r="I111" s="93">
        <f>I84</f>
        <v>0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95"/>
      <c r="E112" s="94"/>
      <c r="F112" s="11"/>
      <c r="G112" s="94"/>
      <c r="H112" s="94"/>
      <c r="I112" s="94"/>
      <c r="J112" s="94"/>
      <c r="K112" s="95"/>
      <c r="L112" s="50"/>
      <c r="M112" s="95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2" t="s">
        <v>22</v>
      </c>
      <c r="M113" s="9"/>
    </row>
    <row r="114" spans="1:13" ht="15.75" customHeight="1">
      <c r="A114" s="52"/>
      <c r="B114" s="94"/>
      <c r="C114" s="50"/>
      <c r="D114" s="95"/>
      <c r="E114" s="96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5"/>
      <c r="L114" s="96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7">
        <v>1</v>
      </c>
      <c r="B116" s="19"/>
      <c r="C116" s="97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8" t="s">
        <v>59</v>
      </c>
      <c r="B117" s="99"/>
      <c r="C117" s="114" t="str">
        <f>JL!O12</f>
        <v>Slepičí polévka s kapáním</v>
      </c>
      <c r="D117" s="9"/>
      <c r="E117" s="19" t="s">
        <v>31</v>
      </c>
      <c r="F117" s="21"/>
      <c r="G117" s="22"/>
      <c r="H117" s="23"/>
      <c r="I117" s="23"/>
      <c r="J117" s="24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Fazolová s rajčatovým protlakem</v>
      </c>
      <c r="D118" s="9"/>
      <c r="E118" s="96" t="s">
        <v>31</v>
      </c>
      <c r="F118" s="21"/>
      <c r="G118" s="101"/>
      <c r="H118" s="23"/>
      <c r="I118" s="25"/>
      <c r="J118" s="24"/>
      <c r="K118" s="8"/>
      <c r="L118" s="100"/>
      <c r="M118" s="9"/>
    </row>
    <row r="119" spans="1:13" ht="18.95" customHeight="1">
      <c r="A119" s="98" t="s">
        <v>73</v>
      </c>
      <c r="B119" s="102"/>
      <c r="C119" s="103" t="str">
        <f>JL!O19</f>
        <v>Smažené kuřecí mini-řízečky v sezamové strouhance, vařené brambory s máslem, citron</v>
      </c>
      <c r="D119" s="9"/>
      <c r="E119" s="19" t="s">
        <v>31</v>
      </c>
      <c r="F119" s="21"/>
      <c r="G119" s="26"/>
      <c r="H119" s="23"/>
      <c r="I119" s="25"/>
      <c r="J119" s="24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Milánské špagety z hovězího masa s rajčaty a bylinkami, sýr strouhaný</v>
      </c>
      <c r="D120" s="9"/>
      <c r="E120" s="96" t="s">
        <v>31</v>
      </c>
      <c r="F120" s="21"/>
      <c r="G120" s="26"/>
      <c r="H120" s="23"/>
      <c r="I120" s="25"/>
      <c r="J120" s="24"/>
      <c r="K120" s="8"/>
      <c r="L120" s="100"/>
      <c r="M120" s="9"/>
    </row>
    <row r="121" spans="1:13" ht="18.95" customHeight="1">
      <c r="A121" s="98" t="s">
        <v>75</v>
      </c>
      <c r="B121" s="106"/>
      <c r="C121" s="103" t="str">
        <f>JL!O27</f>
        <v xml:space="preserve">Italské Gnocchi s listovým špenátem a smetanou, strouhaný sýr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100"/>
      <c r="M121" s="9"/>
    </row>
    <row r="122" spans="1:13" ht="18.95" customHeight="1">
      <c r="A122" s="98" t="s">
        <v>76</v>
      </c>
      <c r="B122" s="107"/>
      <c r="C122" s="103" t="str">
        <f>JL!O32</f>
        <v>Pečená mořská Štíka (Hejk) s cibulí a pečenou slaninou se sýrem, vařené brambory, citron</v>
      </c>
      <c r="D122" s="9"/>
      <c r="E122" s="19" t="s">
        <v>31</v>
      </c>
      <c r="F122" s="21"/>
      <c r="G122" s="26"/>
      <c r="H122" s="23"/>
      <c r="I122" s="27"/>
      <c r="J122" s="24"/>
      <c r="K122" s="94"/>
      <c r="L122" s="105"/>
      <c r="M122" s="95"/>
    </row>
    <row r="123" spans="1:13" ht="18.95" customHeight="1">
      <c r="A123" s="108"/>
      <c r="B123" s="109"/>
      <c r="C123" s="665"/>
      <c r="D123" s="666"/>
      <c r="E123" s="19"/>
      <c r="F123" s="21"/>
      <c r="G123" s="26"/>
      <c r="H123" s="23"/>
      <c r="I123" s="27"/>
      <c r="J123" s="24"/>
      <c r="K123" s="8"/>
      <c r="L123" s="100"/>
      <c r="M123" s="9"/>
    </row>
    <row r="124" spans="1:13" ht="18.95" customHeight="1">
      <c r="A124" s="225" t="s">
        <v>108</v>
      </c>
      <c r="B124" s="94"/>
      <c r="C124" s="103" t="str">
        <f>'JL ŠKOLKA'!J8</f>
        <v>Ovocný jogurt s kukuřičnými lupínky</v>
      </c>
      <c r="D124" s="9"/>
      <c r="E124" s="19" t="s">
        <v>109</v>
      </c>
      <c r="F124" s="21"/>
      <c r="G124" s="28"/>
      <c r="H124" s="23"/>
      <c r="I124" s="27"/>
      <c r="J124" s="24"/>
      <c r="K124" s="94"/>
      <c r="L124" s="105"/>
      <c r="M124" s="95"/>
    </row>
    <row r="125" spans="1:13" ht="18.95" customHeight="1">
      <c r="A125" s="225" t="s">
        <v>107</v>
      </c>
      <c r="B125" s="8"/>
      <c r="C125" s="224" t="str">
        <f>'JL ŠKOLKA'!J20</f>
        <v>Chléb s máslem a plátky vařeného vejce, cherry rajčátko</v>
      </c>
      <c r="D125" s="111"/>
      <c r="E125" s="19" t="s">
        <v>109</v>
      </c>
      <c r="F125" s="21"/>
      <c r="G125" s="28"/>
      <c r="H125" s="23"/>
      <c r="I125" s="25"/>
      <c r="J125" s="24"/>
      <c r="K125" s="8"/>
      <c r="L125" s="100"/>
      <c r="M125" s="9"/>
    </row>
    <row r="126" spans="1:13" ht="36" customHeight="1">
      <c r="A126" s="97"/>
      <c r="B126" s="94"/>
      <c r="C126" s="92"/>
      <c r="D126" s="9"/>
      <c r="E126" s="19"/>
      <c r="F126" s="21"/>
      <c r="G126" s="28"/>
      <c r="H126" s="23"/>
      <c r="I126" s="25"/>
      <c r="J126" s="24"/>
      <c r="K126" s="8"/>
      <c r="L126" s="100"/>
      <c r="M126" s="9"/>
    </row>
    <row r="127" spans="1:13" ht="18.95" customHeight="1">
      <c r="A127" s="92"/>
      <c r="B127" s="8"/>
      <c r="C127" s="92"/>
      <c r="D127" s="9"/>
      <c r="E127" s="19"/>
      <c r="F127" s="21"/>
      <c r="G127" s="28"/>
      <c r="H127" s="23"/>
      <c r="I127" s="27"/>
      <c r="J127" s="24"/>
      <c r="K127" s="94"/>
      <c r="L127" s="105"/>
      <c r="M127" s="95"/>
    </row>
    <row r="128" spans="1:13" ht="18.95" customHeight="1">
      <c r="A128" s="92"/>
      <c r="B128" s="8"/>
      <c r="C128" s="92"/>
      <c r="D128" s="9"/>
      <c r="E128" s="19"/>
      <c r="F128" s="21"/>
      <c r="G128" s="28"/>
      <c r="H128" s="23"/>
      <c r="I128" s="25"/>
      <c r="J128" s="24"/>
      <c r="K128" s="8"/>
      <c r="L128" s="100"/>
      <c r="M128" s="9"/>
    </row>
    <row r="129" spans="1:13" ht="18.95" customHeight="1">
      <c r="A129" s="92"/>
      <c r="B129" s="8"/>
      <c r="C129" s="92"/>
      <c r="D129" s="8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95"/>
    </row>
    <row r="131" spans="1:13">
      <c r="A131" s="92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2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170</v>
      </c>
      <c r="K133" s="94"/>
      <c r="L133" s="94"/>
      <c r="M133" s="95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67" t="s">
        <v>49</v>
      </c>
      <c r="B135" s="668"/>
      <c r="C135" s="668"/>
      <c r="D135" s="668"/>
      <c r="E135" s="668"/>
      <c r="F135" s="668"/>
      <c r="G135" s="668"/>
      <c r="H135" s="668"/>
      <c r="I135" s="668"/>
      <c r="J135" s="668"/>
      <c r="K135" s="668"/>
      <c r="L135" s="668"/>
      <c r="M135" s="66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45782</v>
      </c>
      <c r="J1" s="43"/>
      <c r="K1" s="43"/>
      <c r="L1" s="43"/>
      <c r="M1" s="46"/>
    </row>
    <row r="2" spans="1:13" ht="16.5" customHeight="1">
      <c r="A2" s="91" t="s">
        <v>12</v>
      </c>
      <c r="B2" s="8"/>
      <c r="C2" s="9"/>
      <c r="D2" s="92" t="s">
        <v>13</v>
      </c>
      <c r="E2" s="8"/>
      <c r="F2" s="8"/>
      <c r="G2" s="8"/>
      <c r="H2" s="91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106</v>
      </c>
      <c r="E3" s="48"/>
      <c r="F3" s="48"/>
      <c r="G3" s="48"/>
      <c r="H3" s="47" t="s">
        <v>14</v>
      </c>
      <c r="I3" s="184"/>
      <c r="J3" s="186"/>
      <c r="K3" s="185"/>
      <c r="L3" s="186"/>
      <c r="M3" s="49"/>
    </row>
    <row r="4" spans="1:13" ht="12.95" customHeight="1">
      <c r="A4" s="50"/>
      <c r="B4" s="94"/>
      <c r="C4" s="50"/>
      <c r="D4" s="95"/>
      <c r="E4" s="94"/>
      <c r="F4" s="11"/>
      <c r="G4" s="94"/>
      <c r="H4" s="94"/>
      <c r="I4" s="94"/>
      <c r="J4" s="94"/>
      <c r="K4" s="95"/>
      <c r="L4" s="50"/>
      <c r="M4" s="95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2" t="s">
        <v>22</v>
      </c>
      <c r="M5" s="9"/>
    </row>
    <row r="6" spans="1:13" ht="15.75" customHeight="1">
      <c r="A6" s="52"/>
      <c r="B6" s="94"/>
      <c r="C6" s="50"/>
      <c r="D6" s="95"/>
      <c r="E6" s="96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5"/>
      <c r="L6" s="96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7">
        <v>1</v>
      </c>
      <c r="B8" s="19"/>
      <c r="C8" s="97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92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4"/>
      <c r="L9" s="100"/>
      <c r="M9" s="95"/>
    </row>
    <row r="10" spans="1:13" ht="18.95" customHeight="1">
      <c r="A10" s="187" t="s">
        <v>60</v>
      </c>
      <c r="B10" s="188"/>
      <c r="C10" s="92" t="str">
        <f>JL!C15</f>
        <v>Bramborová s houbami</v>
      </c>
      <c r="D10" s="9"/>
      <c r="E10" s="96" t="s">
        <v>31</v>
      </c>
      <c r="F10" s="21"/>
      <c r="G10" s="101"/>
      <c r="H10" s="23"/>
      <c r="I10" s="25"/>
      <c r="J10" s="24"/>
      <c r="K10" s="8"/>
      <c r="L10" s="100"/>
      <c r="M10" s="9"/>
    </row>
    <row r="11" spans="1:13" ht="18.95" customHeight="1">
      <c r="A11" s="187" t="s">
        <v>84</v>
      </c>
      <c r="B11" s="189"/>
      <c r="C11" s="103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4"/>
      <c r="I11" s="25"/>
      <c r="J11" s="24"/>
      <c r="K11" s="94"/>
      <c r="L11" s="105"/>
      <c r="M11" s="95"/>
    </row>
    <row r="12" spans="1:13" ht="18.95" customHeight="1">
      <c r="A12" s="187" t="s">
        <v>86</v>
      </c>
      <c r="B12" s="190"/>
      <c r="C12" s="103" t="str">
        <f>JL!C23</f>
        <v>Restovaná drůbeží játra na cibulce, vařené brambory, tatarská omáčka</v>
      </c>
      <c r="D12" s="9"/>
      <c r="E12" s="96" t="s">
        <v>31</v>
      </c>
      <c r="F12" s="21"/>
      <c r="G12" s="26"/>
      <c r="H12" s="23"/>
      <c r="I12" s="25"/>
      <c r="J12" s="24"/>
      <c r="K12" s="8"/>
      <c r="L12" s="100"/>
      <c r="M12" s="9"/>
    </row>
    <row r="13" spans="1:13" ht="18.95" customHeight="1">
      <c r="A13" s="187" t="s">
        <v>85</v>
      </c>
      <c r="B13" s="190"/>
      <c r="C13" s="103" t="str">
        <f>JL!C27</f>
        <v>Čínské nudle s restovanou pikentní zeleninou a rostlinným masem Robi</v>
      </c>
      <c r="D13" s="9"/>
      <c r="E13" s="19" t="s">
        <v>31</v>
      </c>
      <c r="F13" s="21"/>
      <c r="G13" s="26"/>
      <c r="H13" s="23"/>
      <c r="I13" s="27"/>
      <c r="J13" s="24"/>
      <c r="K13" s="8"/>
      <c r="L13" s="100"/>
      <c r="M13" s="9"/>
    </row>
    <row r="14" spans="1:13" ht="18.95" customHeight="1">
      <c r="A14" s="187" t="s">
        <v>87</v>
      </c>
      <c r="B14" s="191"/>
      <c r="C14" s="103" t="str">
        <f>JL!C32</f>
        <v>Kuřecí placičky s pórkem a cibulí, šťouchané brambory s cibulí, americký dressing</v>
      </c>
      <c r="D14" s="9"/>
      <c r="E14" s="19" t="s">
        <v>31</v>
      </c>
      <c r="F14" s="21"/>
      <c r="G14" s="26"/>
      <c r="H14" s="23"/>
      <c r="I14" s="27"/>
      <c r="J14" s="24"/>
      <c r="K14" s="94"/>
      <c r="L14" s="105"/>
      <c r="M14" s="95"/>
    </row>
    <row r="15" spans="1:13" ht="18.95" customHeight="1">
      <c r="A15" s="108"/>
      <c r="B15" s="109"/>
      <c r="C15" s="665"/>
      <c r="D15" s="666"/>
      <c r="E15" s="19"/>
      <c r="F15" s="21"/>
      <c r="G15" s="26"/>
      <c r="H15" s="23"/>
      <c r="I15" s="27"/>
      <c r="J15" s="24"/>
      <c r="K15" s="8"/>
      <c r="L15" s="100"/>
      <c r="M15" s="9"/>
    </row>
    <row r="16" spans="1:13" ht="18.95" customHeight="1">
      <c r="A16" s="92"/>
      <c r="B16" s="94"/>
      <c r="C16" s="92"/>
      <c r="D16" s="9"/>
      <c r="E16" s="19"/>
      <c r="F16" s="21"/>
      <c r="G16" s="28"/>
      <c r="H16" s="23"/>
      <c r="I16" s="27"/>
      <c r="J16" s="24"/>
      <c r="K16" s="94"/>
      <c r="L16" s="105"/>
      <c r="M16" s="95"/>
    </row>
    <row r="17" spans="1:13" ht="18.95" customHeight="1">
      <c r="A17" s="92"/>
      <c r="B17" s="8"/>
      <c r="C17" s="110"/>
      <c r="D17" s="111"/>
      <c r="E17" s="19"/>
      <c r="F17" s="21"/>
      <c r="G17" s="28"/>
      <c r="H17" s="23"/>
      <c r="I17" s="25"/>
      <c r="J17" s="24"/>
      <c r="K17" s="8"/>
      <c r="L17" s="100"/>
      <c r="M17" s="9"/>
    </row>
    <row r="18" spans="1:13" ht="36" customHeight="1">
      <c r="A18" s="97"/>
      <c r="B18" s="94"/>
      <c r="C18" s="92"/>
      <c r="D18" s="9"/>
      <c r="E18" s="19"/>
      <c r="F18" s="21"/>
      <c r="G18" s="28"/>
      <c r="H18" s="23"/>
      <c r="I18" s="27"/>
      <c r="J18" s="24"/>
      <c r="K18" s="94"/>
      <c r="L18" s="105"/>
      <c r="M18" s="95"/>
    </row>
    <row r="19" spans="1:13" ht="18.95" customHeight="1">
      <c r="A19" s="92"/>
      <c r="B19" s="8"/>
      <c r="C19" s="92"/>
      <c r="D19" s="9"/>
      <c r="E19" s="19"/>
      <c r="F19" s="21"/>
      <c r="G19" s="28"/>
      <c r="H19" s="23"/>
      <c r="I19" s="25"/>
      <c r="J19" s="24"/>
      <c r="K19" s="8"/>
      <c r="L19" s="100"/>
      <c r="M19" s="9"/>
    </row>
    <row r="20" spans="1:13" ht="18.95" customHeight="1">
      <c r="A20" s="92"/>
      <c r="B20" s="8"/>
      <c r="C20" s="92"/>
      <c r="D20" s="9"/>
      <c r="E20" s="19"/>
      <c r="F20" s="21"/>
      <c r="G20" s="28"/>
      <c r="H20" s="23"/>
      <c r="I20" s="25"/>
      <c r="J20" s="24"/>
      <c r="K20" s="8"/>
      <c r="L20" s="100"/>
      <c r="M20" s="9"/>
    </row>
    <row r="21" spans="1:13" ht="18.95" customHeight="1">
      <c r="A21" s="92"/>
      <c r="B21" s="8"/>
      <c r="C21" s="92"/>
      <c r="D21" s="8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95"/>
    </row>
    <row r="23" spans="1:13">
      <c r="A23" s="92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2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170</v>
      </c>
      <c r="K25" s="94"/>
      <c r="L25" s="94"/>
      <c r="M25" s="95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67" t="s">
        <v>49</v>
      </c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45783</v>
      </c>
      <c r="J28" s="43"/>
      <c r="K28" s="43"/>
      <c r="L28" s="43"/>
      <c r="M28" s="46"/>
    </row>
    <row r="29" spans="1:13" ht="16.5" customHeight="1">
      <c r="A29" s="91" t="s">
        <v>12</v>
      </c>
      <c r="B29" s="8"/>
      <c r="C29" s="9"/>
      <c r="D29" s="92" t="s">
        <v>13</v>
      </c>
      <c r="E29" s="8"/>
      <c r="F29" s="8"/>
      <c r="G29" s="8"/>
      <c r="H29" s="91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BROUČCI</v>
      </c>
      <c r="E30" s="48"/>
      <c r="F30" s="48"/>
      <c r="G30" s="48"/>
      <c r="H30" s="47" t="s">
        <v>14</v>
      </c>
      <c r="I30" s="93">
        <f>I3</f>
        <v>0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95"/>
      <c r="E31" s="94"/>
      <c r="F31" s="11"/>
      <c r="G31" s="94"/>
      <c r="H31" s="94"/>
      <c r="I31" s="94"/>
      <c r="J31" s="94"/>
      <c r="K31" s="95"/>
      <c r="L31" s="50"/>
      <c r="M31" s="95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2" t="s">
        <v>22</v>
      </c>
      <c r="M32" s="9"/>
    </row>
    <row r="33" spans="1:13" ht="15.75" customHeight="1">
      <c r="A33" s="52"/>
      <c r="B33" s="94"/>
      <c r="C33" s="50"/>
      <c r="D33" s="95"/>
      <c r="E33" s="96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5"/>
      <c r="L33" s="96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7">
        <v>1</v>
      </c>
      <c r="B35" s="19"/>
      <c r="C35" s="97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8" t="s">
        <v>59</v>
      </c>
      <c r="B36" s="99"/>
      <c r="C36" s="114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Rajčatová polévka s rýží</v>
      </c>
      <c r="D37" s="9"/>
      <c r="E37" s="96" t="s">
        <v>31</v>
      </c>
      <c r="F37" s="87"/>
      <c r="G37" s="101"/>
      <c r="H37" s="23"/>
      <c r="I37" s="25"/>
      <c r="J37" s="24"/>
      <c r="K37" s="8"/>
      <c r="L37" s="100"/>
      <c r="M37" s="9"/>
    </row>
    <row r="38" spans="1:13" ht="18.95" customHeight="1">
      <c r="A38" s="98" t="s">
        <v>73</v>
      </c>
      <c r="B38" s="102"/>
      <c r="C38" s="103" t="str">
        <f>JL!F19</f>
        <v>Pečená kuřecí prsa s pepřovou omáčkou, šťouchané brambory s anglickou slaninou a cibulí</v>
      </c>
      <c r="D38" s="9"/>
      <c r="E38" s="19" t="s">
        <v>31</v>
      </c>
      <c r="F38" s="87"/>
      <c r="G38" s="116"/>
      <c r="H38" s="23"/>
      <c r="I38" s="25"/>
      <c r="J38" s="24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Hovězí kostky dušené na slanině, bramborové knedlíky</v>
      </c>
      <c r="D39" s="9"/>
      <c r="E39" s="96" t="s">
        <v>31</v>
      </c>
      <c r="F39" s="87"/>
      <c r="G39" s="26"/>
      <c r="H39" s="23"/>
      <c r="I39" s="27"/>
      <c r="J39" s="24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Palačinky plněné zavařeninou jahodová omáčka, zakysaná smetana</v>
      </c>
      <c r="D40" s="9"/>
      <c r="E40" s="19" t="s">
        <v>31</v>
      </c>
      <c r="F40" s="87"/>
      <c r="G40" s="26"/>
      <c r="H40" s="23"/>
      <c r="I40" s="27"/>
      <c r="J40" s="24"/>
      <c r="K40" s="8"/>
      <c r="L40" s="100"/>
      <c r="M40" s="9"/>
    </row>
    <row r="41" spans="1:13" ht="18.95" customHeight="1">
      <c r="A41" s="98" t="s">
        <v>76</v>
      </c>
      <c r="B41" s="107"/>
      <c r="C41" s="103" t="str">
        <f>JL!F32</f>
        <v>Pečený asijský vepřový bůček Hoisin, zeleninový salát, smažená vaječná rýže</v>
      </c>
      <c r="D41" s="9"/>
      <c r="E41" s="19" t="s">
        <v>31</v>
      </c>
      <c r="F41" s="87"/>
      <c r="G41" s="26"/>
      <c r="H41" s="23"/>
      <c r="I41" s="27"/>
      <c r="J41" s="24"/>
      <c r="K41" s="94"/>
      <c r="L41" s="105"/>
      <c r="M41" s="95"/>
    </row>
    <row r="42" spans="1:13" ht="18.95" customHeight="1">
      <c r="A42" s="108"/>
      <c r="B42" s="109"/>
      <c r="C42" s="665"/>
      <c r="D42" s="666"/>
      <c r="E42" s="19"/>
      <c r="F42" s="87"/>
      <c r="G42" s="26"/>
      <c r="H42" s="23"/>
      <c r="I42" s="115"/>
      <c r="J42" s="24"/>
      <c r="K42" s="8"/>
      <c r="L42" s="100"/>
      <c r="M42" s="9"/>
    </row>
    <row r="43" spans="1:13" ht="18.95" customHeight="1">
      <c r="A43" s="92"/>
      <c r="B43" s="94"/>
      <c r="C43" s="92"/>
      <c r="D43" s="9"/>
      <c r="E43" s="19"/>
      <c r="F43" s="87"/>
      <c r="G43" s="28"/>
      <c r="H43" s="23"/>
      <c r="I43" s="27"/>
      <c r="J43" s="24"/>
      <c r="K43" s="94"/>
      <c r="L43" s="105"/>
      <c r="M43" s="95"/>
    </row>
    <row r="44" spans="1:13" ht="18.95" customHeight="1">
      <c r="A44" s="92"/>
      <c r="B44" s="8"/>
      <c r="C44" s="110"/>
      <c r="D44" s="111"/>
      <c r="E44" s="19"/>
      <c r="F44" s="21"/>
      <c r="G44" s="28"/>
      <c r="H44" s="23"/>
      <c r="I44" s="25"/>
      <c r="J44" s="24"/>
      <c r="K44" s="8"/>
      <c r="L44" s="100"/>
      <c r="M44" s="9"/>
    </row>
    <row r="45" spans="1:13" ht="36" customHeight="1">
      <c r="A45" s="97"/>
      <c r="B45" s="94"/>
      <c r="C45" s="92"/>
      <c r="D45" s="9"/>
      <c r="E45" s="19"/>
      <c r="F45" s="21"/>
      <c r="G45" s="28"/>
      <c r="H45" s="23"/>
      <c r="I45" s="27"/>
      <c r="J45" s="24"/>
      <c r="K45" s="94"/>
      <c r="L45" s="105"/>
      <c r="M45" s="95"/>
    </row>
    <row r="46" spans="1:13" ht="18.95" customHeight="1">
      <c r="A46" s="92"/>
      <c r="B46" s="8"/>
      <c r="C46" s="92"/>
      <c r="D46" s="9"/>
      <c r="E46" s="19"/>
      <c r="F46" s="21"/>
      <c r="G46" s="28"/>
      <c r="H46" s="23"/>
      <c r="I46" s="25"/>
      <c r="J46" s="24"/>
      <c r="K46" s="8"/>
      <c r="L46" s="100"/>
      <c r="M46" s="9"/>
    </row>
    <row r="47" spans="1:13" ht="18.95" customHeight="1">
      <c r="A47" s="92"/>
      <c r="B47" s="8"/>
      <c r="C47" s="92"/>
      <c r="D47" s="9"/>
      <c r="E47" s="19"/>
      <c r="F47" s="21"/>
      <c r="G47" s="28"/>
      <c r="H47" s="23"/>
      <c r="I47" s="25"/>
      <c r="J47" s="24"/>
      <c r="K47" s="8"/>
      <c r="L47" s="100"/>
      <c r="M47" s="9"/>
    </row>
    <row r="48" spans="1:13" ht="18.95" customHeight="1">
      <c r="A48" s="92"/>
      <c r="B48" s="8"/>
      <c r="C48" s="92"/>
      <c r="D48" s="8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95"/>
    </row>
    <row r="50" spans="1:13">
      <c r="A50" s="92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2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170</v>
      </c>
      <c r="K52" s="94"/>
      <c r="L52" s="94"/>
      <c r="M52" s="95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67" t="s">
        <v>49</v>
      </c>
      <c r="B54" s="668"/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45784</v>
      </c>
      <c r="J55" s="43"/>
      <c r="K55" s="43"/>
      <c r="L55" s="43"/>
      <c r="M55" s="46"/>
    </row>
    <row r="56" spans="1:13" ht="16.5" customHeight="1">
      <c r="A56" s="91" t="s">
        <v>12</v>
      </c>
      <c r="B56" s="8"/>
      <c r="C56" s="9"/>
      <c r="D56" s="92" t="s">
        <v>13</v>
      </c>
      <c r="E56" s="8"/>
      <c r="F56" s="8"/>
      <c r="G56" s="8"/>
      <c r="H56" s="91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BROUČCI</v>
      </c>
      <c r="E57" s="48"/>
      <c r="F57" s="48"/>
      <c r="G57" s="48"/>
      <c r="H57" s="47" t="s">
        <v>14</v>
      </c>
      <c r="I57" s="93">
        <f>I3</f>
        <v>0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95"/>
      <c r="E58" s="94"/>
      <c r="F58" s="11"/>
      <c r="G58" s="94"/>
      <c r="H58" s="94"/>
      <c r="I58" s="94"/>
      <c r="J58" s="94"/>
      <c r="K58" s="95"/>
      <c r="L58" s="50"/>
      <c r="M58" s="95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2" t="s">
        <v>22</v>
      </c>
      <c r="M59" s="9"/>
    </row>
    <row r="60" spans="1:13" ht="15.75" customHeight="1">
      <c r="A60" s="52"/>
      <c r="B60" s="94"/>
      <c r="C60" s="50"/>
      <c r="D60" s="95"/>
      <c r="E60" s="96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5"/>
      <c r="L60" s="96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7">
        <v>1</v>
      </c>
      <c r="B62" s="19"/>
      <c r="C62" s="97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8" t="s">
        <v>59</v>
      </c>
      <c r="B63" s="99"/>
      <c r="C63" s="114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Gulášová ze sojového masa</v>
      </c>
      <c r="D64" s="9"/>
      <c r="E64" s="96" t="s">
        <v>31</v>
      </c>
      <c r="F64" s="87"/>
      <c r="G64" s="101"/>
      <c r="H64" s="23"/>
      <c r="I64" s="25"/>
      <c r="J64" s="24"/>
      <c r="K64" s="8"/>
      <c r="L64" s="100"/>
      <c r="M64" s="9"/>
    </row>
    <row r="65" spans="1:13" ht="18.95" customHeight="1">
      <c r="A65" s="98" t="s">
        <v>73</v>
      </c>
      <c r="B65" s="102"/>
      <c r="C65" s="103" t="str">
        <f>JL!I19</f>
        <v>Frankfurtská hovězí pečeně, houskové knedlíky</v>
      </c>
      <c r="D65" s="9"/>
      <c r="E65" s="19" t="s">
        <v>31</v>
      </c>
      <c r="F65" s="87"/>
      <c r="G65" s="26"/>
      <c r="H65" s="23"/>
      <c r="I65" s="25"/>
      <c r="J65" s="24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Smažený holandský řízek se sýrem, bramborová kaše s máslem</v>
      </c>
      <c r="D66" s="9"/>
      <c r="E66" s="96" t="s">
        <v>31</v>
      </c>
      <c r="F66" s="87"/>
      <c r="G66" s="26"/>
      <c r="H66" s="23"/>
      <c r="I66" s="27"/>
      <c r="J66" s="24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Sojové maso s WOK zeleninou, asijské rýžové nudle</v>
      </c>
      <c r="D67" s="9"/>
      <c r="E67" s="19" t="s">
        <v>31</v>
      </c>
      <c r="F67" s="87"/>
      <c r="G67" s="26"/>
      <c r="H67" s="23"/>
      <c r="I67" s="27"/>
      <c r="J67" s="24"/>
      <c r="K67" s="8"/>
      <c r="L67" s="100"/>
      <c r="M67" s="9"/>
    </row>
    <row r="68" spans="1:13" ht="18.95" customHeight="1">
      <c r="A68" s="98" t="s">
        <v>76</v>
      </c>
      <c r="B68" s="107"/>
      <c r="C68" s="103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4"/>
      <c r="L68" s="105"/>
      <c r="M68" s="95"/>
    </row>
    <row r="69" spans="1:13" ht="18.95" customHeight="1">
      <c r="A69" s="108"/>
      <c r="B69" s="109"/>
      <c r="C69" s="665"/>
      <c r="D69" s="666"/>
      <c r="E69" s="19"/>
      <c r="F69" s="87"/>
      <c r="G69" s="26"/>
      <c r="H69" s="23"/>
      <c r="I69" s="27"/>
      <c r="J69" s="24"/>
      <c r="K69" s="8"/>
      <c r="L69" s="100"/>
      <c r="M69" s="9"/>
    </row>
    <row r="70" spans="1:13" ht="18.95" customHeight="1">
      <c r="A70" s="92"/>
      <c r="B70" s="94"/>
      <c r="C70" s="92"/>
      <c r="D70" s="9"/>
      <c r="E70" s="19"/>
      <c r="F70" s="87"/>
      <c r="G70" s="28"/>
      <c r="H70" s="23"/>
      <c r="I70" s="27"/>
      <c r="J70" s="24"/>
      <c r="K70" s="94"/>
      <c r="L70" s="105"/>
      <c r="M70" s="95"/>
    </row>
    <row r="71" spans="1:13" ht="18.95" customHeight="1">
      <c r="A71" s="92"/>
      <c r="B71" s="8"/>
      <c r="C71" s="110"/>
      <c r="D71" s="111"/>
      <c r="E71" s="19"/>
      <c r="F71" s="21"/>
      <c r="G71" s="28"/>
      <c r="H71" s="23"/>
      <c r="I71" s="25"/>
      <c r="J71" s="24"/>
      <c r="K71" s="8"/>
      <c r="L71" s="100"/>
      <c r="M71" s="9"/>
    </row>
    <row r="72" spans="1:13" ht="36" customHeight="1">
      <c r="A72" s="97"/>
      <c r="B72" s="94"/>
      <c r="C72" s="92"/>
      <c r="D72" s="9"/>
      <c r="E72" s="19"/>
      <c r="F72" s="21"/>
      <c r="G72" s="28"/>
      <c r="H72" s="23"/>
      <c r="I72" s="25"/>
      <c r="J72" s="24"/>
      <c r="K72" s="8"/>
      <c r="L72" s="100"/>
      <c r="M72" s="9"/>
    </row>
    <row r="73" spans="1:13" ht="18.95" customHeight="1">
      <c r="A73" s="92"/>
      <c r="B73" s="8"/>
      <c r="C73" s="92"/>
      <c r="D73" s="9"/>
      <c r="E73" s="19"/>
      <c r="F73" s="21"/>
      <c r="G73" s="28"/>
      <c r="H73" s="23"/>
      <c r="I73" s="27"/>
      <c r="J73" s="24"/>
      <c r="K73" s="94"/>
      <c r="L73" s="105"/>
      <c r="M73" s="95"/>
    </row>
    <row r="74" spans="1:13" ht="18.95" customHeight="1">
      <c r="A74" s="92"/>
      <c r="B74" s="8"/>
      <c r="C74" s="92"/>
      <c r="D74" s="9"/>
      <c r="E74" s="19"/>
      <c r="F74" s="21"/>
      <c r="G74" s="28"/>
      <c r="H74" s="23"/>
      <c r="I74" s="25"/>
      <c r="J74" s="24"/>
      <c r="K74" s="8"/>
      <c r="L74" s="100"/>
      <c r="M74" s="9"/>
    </row>
    <row r="75" spans="1:13" ht="18.95" customHeight="1">
      <c r="A75" s="92"/>
      <c r="B75" s="8"/>
      <c r="C75" s="92"/>
      <c r="D75" s="8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95"/>
    </row>
    <row r="77" spans="1:13">
      <c r="A77" s="92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2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170</v>
      </c>
      <c r="K79" s="94"/>
      <c r="L79" s="94"/>
      <c r="M79" s="95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67" t="s">
        <v>49</v>
      </c>
      <c r="B81" s="668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45785</v>
      </c>
      <c r="J82" s="43"/>
      <c r="K82" s="43"/>
      <c r="L82" s="43"/>
      <c r="M82" s="46"/>
    </row>
    <row r="83" spans="1:13" ht="16.5" customHeight="1">
      <c r="A83" s="91" t="s">
        <v>12</v>
      </c>
      <c r="B83" s="8"/>
      <c r="C83" s="9"/>
      <c r="D83" s="92" t="s">
        <v>13</v>
      </c>
      <c r="E83" s="8"/>
      <c r="F83" s="8"/>
      <c r="G83" s="8"/>
      <c r="H83" s="91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BROUČCI</v>
      </c>
      <c r="E84" s="48"/>
      <c r="F84" s="48"/>
      <c r="G84" s="48"/>
      <c r="H84" s="47" t="s">
        <v>14</v>
      </c>
      <c r="I84" s="93">
        <f>I57</f>
        <v>0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95"/>
      <c r="E85" s="94"/>
      <c r="F85" s="11"/>
      <c r="G85" s="94"/>
      <c r="H85" s="94"/>
      <c r="I85" s="94"/>
      <c r="J85" s="94"/>
      <c r="K85" s="95"/>
      <c r="L85" s="50"/>
      <c r="M85" s="95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2" t="s">
        <v>22</v>
      </c>
      <c r="M86" s="9"/>
    </row>
    <row r="87" spans="1:13" ht="15.75" customHeight="1">
      <c r="A87" s="52"/>
      <c r="B87" s="94"/>
      <c r="C87" s="50"/>
      <c r="D87" s="95"/>
      <c r="E87" s="96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5"/>
      <c r="L87" s="96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7">
        <v>1</v>
      </c>
      <c r="B89" s="19"/>
      <c r="C89" s="97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8" t="s">
        <v>59</v>
      </c>
      <c r="B90" s="99"/>
      <c r="C90" s="92">
        <f>JL!L12</f>
        <v>0</v>
      </c>
      <c r="D90" s="9"/>
      <c r="E90" s="19" t="s">
        <v>31</v>
      </c>
      <c r="F90" s="21"/>
      <c r="G90" s="22"/>
      <c r="H90" s="23"/>
      <c r="I90" s="23"/>
      <c r="J90" s="24"/>
      <c r="K90" s="94"/>
      <c r="L90" s="100"/>
      <c r="M90" s="95"/>
    </row>
    <row r="91" spans="1:13" ht="18.95" customHeight="1">
      <c r="A91" s="98" t="s">
        <v>60</v>
      </c>
      <c r="B91" s="99"/>
      <c r="C91" s="92">
        <f>JL!L15</f>
        <v>0</v>
      </c>
      <c r="D91" s="9"/>
      <c r="E91" s="96" t="s">
        <v>31</v>
      </c>
      <c r="F91" s="21"/>
      <c r="G91" s="101"/>
      <c r="H91" s="23"/>
      <c r="I91" s="25"/>
      <c r="J91" s="24"/>
      <c r="K91" s="8"/>
      <c r="L91" s="100"/>
      <c r="M91" s="9"/>
    </row>
    <row r="92" spans="1:13" ht="18.95" customHeight="1">
      <c r="A92" s="98" t="s">
        <v>73</v>
      </c>
      <c r="B92" s="102"/>
      <c r="C92" s="103">
        <f>JL!L19</f>
        <v>0</v>
      </c>
      <c r="D92" s="9"/>
      <c r="E92" s="19" t="s">
        <v>31</v>
      </c>
      <c r="F92" s="21"/>
      <c r="G92" s="116"/>
      <c r="H92" s="23"/>
      <c r="I92" s="25"/>
      <c r="J92" s="24"/>
      <c r="K92" s="94"/>
      <c r="L92" s="105"/>
      <c r="M92" s="95"/>
    </row>
    <row r="93" spans="1:13" ht="18.95" customHeight="1">
      <c r="A93" s="98" t="s">
        <v>74</v>
      </c>
      <c r="B93" s="106"/>
      <c r="C93" s="103">
        <f>JL!L23</f>
        <v>0</v>
      </c>
      <c r="D93" s="9"/>
      <c r="E93" s="96" t="s">
        <v>31</v>
      </c>
      <c r="F93" s="21"/>
      <c r="G93" s="26"/>
      <c r="H93" s="23"/>
      <c r="I93" s="27"/>
      <c r="J93" s="24"/>
      <c r="K93" s="94"/>
      <c r="L93" s="105"/>
      <c r="M93" s="95"/>
    </row>
    <row r="94" spans="1:13" ht="18.95" customHeight="1">
      <c r="A94" s="98" t="s">
        <v>75</v>
      </c>
      <c r="B94" s="106"/>
      <c r="C94" s="103">
        <f>JL!L27</f>
        <v>0</v>
      </c>
      <c r="D94" s="9"/>
      <c r="E94" s="19" t="s">
        <v>31</v>
      </c>
      <c r="F94" s="21"/>
      <c r="G94" s="26"/>
      <c r="H94" s="23"/>
      <c r="I94" s="27"/>
      <c r="J94" s="24"/>
      <c r="K94" s="8"/>
      <c r="L94" s="100"/>
      <c r="M94" s="9"/>
    </row>
    <row r="95" spans="1:13" ht="18.95" customHeight="1">
      <c r="A95" s="98" t="s">
        <v>76</v>
      </c>
      <c r="B95" s="107"/>
      <c r="C95" s="103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4"/>
      <c r="L95" s="105"/>
      <c r="M95" s="95"/>
    </row>
    <row r="96" spans="1:13" ht="18.95" customHeight="1">
      <c r="A96" s="108"/>
      <c r="B96" s="109"/>
      <c r="C96" s="665"/>
      <c r="D96" s="666"/>
      <c r="E96" s="19"/>
      <c r="F96" s="21"/>
      <c r="G96" s="26"/>
      <c r="H96" s="23"/>
      <c r="I96" s="27"/>
      <c r="J96" s="24"/>
      <c r="K96" s="8"/>
      <c r="L96" s="100"/>
      <c r="M96" s="9"/>
    </row>
    <row r="97" spans="1:13" ht="18.95" customHeight="1">
      <c r="A97" s="92"/>
      <c r="B97" s="94"/>
      <c r="C97" s="92"/>
      <c r="D97" s="9"/>
      <c r="E97" s="19"/>
      <c r="F97" s="21"/>
      <c r="G97" s="28"/>
      <c r="H97" s="23"/>
      <c r="I97" s="27"/>
      <c r="J97" s="24"/>
      <c r="K97" s="94"/>
      <c r="L97" s="105"/>
      <c r="M97" s="95"/>
    </row>
    <row r="98" spans="1:13" ht="18.95" customHeight="1">
      <c r="A98" s="92"/>
      <c r="B98" s="8"/>
      <c r="C98" s="110"/>
      <c r="D98" s="111"/>
      <c r="E98" s="19"/>
      <c r="F98" s="21"/>
      <c r="G98" s="28"/>
      <c r="H98" s="23"/>
      <c r="I98" s="25"/>
      <c r="J98" s="24"/>
      <c r="K98" s="8"/>
      <c r="L98" s="100"/>
      <c r="M98" s="9"/>
    </row>
    <row r="99" spans="1:13" ht="36" customHeight="1">
      <c r="A99" s="97"/>
      <c r="B99" s="94"/>
      <c r="C99" s="92"/>
      <c r="D99" s="9"/>
      <c r="E99" s="19"/>
      <c r="F99" s="21"/>
      <c r="G99" s="28"/>
      <c r="H99" s="23"/>
      <c r="I99" s="25"/>
      <c r="J99" s="24"/>
      <c r="K99" s="8"/>
      <c r="L99" s="100"/>
      <c r="M99" s="9"/>
    </row>
    <row r="100" spans="1:13" ht="18.95" customHeight="1">
      <c r="A100" s="92"/>
      <c r="B100" s="8"/>
      <c r="C100" s="92"/>
      <c r="D100" s="9"/>
      <c r="E100" s="19"/>
      <c r="F100" s="21"/>
      <c r="G100" s="28"/>
      <c r="H100" s="23"/>
      <c r="I100" s="27"/>
      <c r="J100" s="24"/>
      <c r="K100" s="94"/>
      <c r="L100" s="105"/>
      <c r="M100" s="95"/>
    </row>
    <row r="101" spans="1:13" ht="18.95" customHeight="1">
      <c r="A101" s="92"/>
      <c r="B101" s="8"/>
      <c r="C101" s="92"/>
      <c r="D101" s="9"/>
      <c r="E101" s="19"/>
      <c r="F101" s="21"/>
      <c r="G101" s="28"/>
      <c r="H101" s="23"/>
      <c r="I101" s="25"/>
      <c r="J101" s="24"/>
      <c r="K101" s="8"/>
      <c r="L101" s="100"/>
      <c r="M101" s="9"/>
    </row>
    <row r="102" spans="1:13" ht="18.95" customHeight="1">
      <c r="A102" s="92"/>
      <c r="B102" s="8"/>
      <c r="C102" s="92"/>
      <c r="D102" s="8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95"/>
    </row>
    <row r="104" spans="1:13">
      <c r="A104" s="92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2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170</v>
      </c>
      <c r="K106" s="94"/>
      <c r="L106" s="94"/>
      <c r="M106" s="95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67" t="s">
        <v>49</v>
      </c>
      <c r="B108" s="668"/>
      <c r="C108" s="668"/>
      <c r="D108" s="668"/>
      <c r="E108" s="668"/>
      <c r="F108" s="668"/>
      <c r="G108" s="668"/>
      <c r="H108" s="668"/>
      <c r="I108" s="668"/>
      <c r="J108" s="668"/>
      <c r="K108" s="668"/>
      <c r="L108" s="668"/>
      <c r="M108" s="66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45786</v>
      </c>
      <c r="J109" s="43"/>
      <c r="K109" s="43"/>
      <c r="L109" s="43"/>
      <c r="M109" s="46"/>
    </row>
    <row r="110" spans="1:13" ht="16.5" customHeight="1">
      <c r="A110" s="91" t="s">
        <v>12</v>
      </c>
      <c r="B110" s="8"/>
      <c r="C110" s="9"/>
      <c r="D110" s="92" t="s">
        <v>13</v>
      </c>
      <c r="E110" s="8"/>
      <c r="F110" s="8"/>
      <c r="G110" s="8"/>
      <c r="H110" s="91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BROUČCI</v>
      </c>
      <c r="E111" s="48"/>
      <c r="F111" s="48"/>
      <c r="G111" s="48"/>
      <c r="H111" s="47" t="s">
        <v>14</v>
      </c>
      <c r="I111" s="93">
        <f>I84</f>
        <v>0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95"/>
      <c r="E112" s="94"/>
      <c r="F112" s="11"/>
      <c r="G112" s="94"/>
      <c r="H112" s="94"/>
      <c r="I112" s="94"/>
      <c r="J112" s="94"/>
      <c r="K112" s="95"/>
      <c r="L112" s="50"/>
      <c r="M112" s="95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2" t="s">
        <v>22</v>
      </c>
      <c r="M113" s="9"/>
    </row>
    <row r="114" spans="1:13" ht="15.75" customHeight="1">
      <c r="A114" s="52"/>
      <c r="B114" s="94"/>
      <c r="C114" s="50"/>
      <c r="D114" s="95"/>
      <c r="E114" s="96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5"/>
      <c r="L114" s="96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7">
        <v>1</v>
      </c>
      <c r="B116" s="19"/>
      <c r="C116" s="97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8" t="s">
        <v>59</v>
      </c>
      <c r="B117" s="99"/>
      <c r="C117" s="114" t="str">
        <f>JL!O12</f>
        <v>Slepičí polévka s kapáním</v>
      </c>
      <c r="D117" s="9"/>
      <c r="E117" s="19" t="s">
        <v>31</v>
      </c>
      <c r="F117" s="21"/>
      <c r="G117" s="22"/>
      <c r="H117" s="23"/>
      <c r="I117" s="23"/>
      <c r="J117" s="24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Fazolová s rajčatovým protlakem</v>
      </c>
      <c r="D118" s="9"/>
      <c r="E118" s="96" t="s">
        <v>31</v>
      </c>
      <c r="F118" s="21"/>
      <c r="G118" s="101"/>
      <c r="H118" s="23"/>
      <c r="I118" s="25"/>
      <c r="J118" s="24"/>
      <c r="K118" s="8"/>
      <c r="L118" s="100"/>
      <c r="M118" s="9"/>
    </row>
    <row r="119" spans="1:13" ht="18.95" customHeight="1">
      <c r="A119" s="98" t="s">
        <v>73</v>
      </c>
      <c r="B119" s="102"/>
      <c r="C119" s="103" t="str">
        <f>JL!O19</f>
        <v>Smažené kuřecí mini-řízečky v sezamové strouhance, vařené brambory s máslem, citron</v>
      </c>
      <c r="D119" s="9"/>
      <c r="E119" s="19" t="s">
        <v>31</v>
      </c>
      <c r="F119" s="21"/>
      <c r="G119" s="26"/>
      <c r="H119" s="23"/>
      <c r="I119" s="25"/>
      <c r="J119" s="24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Milánské špagety z hovězího masa s rajčaty a bylinkami, sýr strouhaný</v>
      </c>
      <c r="D120" s="9"/>
      <c r="E120" s="96" t="s">
        <v>31</v>
      </c>
      <c r="F120" s="21"/>
      <c r="G120" s="26"/>
      <c r="H120" s="23"/>
      <c r="I120" s="25"/>
      <c r="J120" s="24"/>
      <c r="K120" s="8"/>
      <c r="L120" s="100"/>
      <c r="M120" s="9"/>
    </row>
    <row r="121" spans="1:13" ht="18.95" customHeight="1">
      <c r="A121" s="98" t="s">
        <v>75</v>
      </c>
      <c r="B121" s="106"/>
      <c r="C121" s="103" t="str">
        <f>JL!O27</f>
        <v xml:space="preserve">Italské Gnocchi s listovým špenátem a smetanou, strouhaný sýr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100"/>
      <c r="M121" s="9"/>
    </row>
    <row r="122" spans="1:13" ht="18.95" customHeight="1">
      <c r="A122" s="98" t="s">
        <v>76</v>
      </c>
      <c r="B122" s="107"/>
      <c r="C122" s="103" t="str">
        <f>JL!O32</f>
        <v>Pečená mořská Štíka (Hejk) s cibulí a pečenou slaninou se sýrem, vařené brambory, citron</v>
      </c>
      <c r="D122" s="9"/>
      <c r="E122" s="19" t="s">
        <v>31</v>
      </c>
      <c r="F122" s="21"/>
      <c r="G122" s="26"/>
      <c r="H122" s="23"/>
      <c r="I122" s="27"/>
      <c r="J122" s="24"/>
      <c r="K122" s="94"/>
      <c r="L122" s="105"/>
      <c r="M122" s="95"/>
    </row>
    <row r="123" spans="1:13" ht="18.95" customHeight="1">
      <c r="A123" s="108"/>
      <c r="B123" s="109"/>
      <c r="C123" s="665"/>
      <c r="D123" s="666"/>
      <c r="E123" s="19"/>
      <c r="F123" s="21"/>
      <c r="G123" s="26"/>
      <c r="H123" s="23"/>
      <c r="I123" s="27"/>
      <c r="J123" s="24"/>
      <c r="K123" s="8"/>
      <c r="L123" s="100"/>
      <c r="M123" s="9"/>
    </row>
    <row r="124" spans="1:13" ht="18.95" customHeight="1">
      <c r="A124" s="92"/>
      <c r="B124" s="94"/>
      <c r="C124" s="92"/>
      <c r="D124" s="9"/>
      <c r="E124" s="19"/>
      <c r="F124" s="21"/>
      <c r="G124" s="28"/>
      <c r="H124" s="23"/>
      <c r="I124" s="27"/>
      <c r="J124" s="24"/>
      <c r="K124" s="94"/>
      <c r="L124" s="105"/>
      <c r="M124" s="95"/>
    </row>
    <row r="125" spans="1:13" ht="18.95" customHeight="1">
      <c r="A125" s="92"/>
      <c r="B125" s="8"/>
      <c r="C125" s="110"/>
      <c r="D125" s="111"/>
      <c r="E125" s="19"/>
      <c r="F125" s="21"/>
      <c r="G125" s="28"/>
      <c r="H125" s="23"/>
      <c r="I125" s="25"/>
      <c r="J125" s="24"/>
      <c r="K125" s="8"/>
      <c r="L125" s="100"/>
      <c r="M125" s="9"/>
    </row>
    <row r="126" spans="1:13" ht="36" customHeight="1">
      <c r="A126" s="97"/>
      <c r="B126" s="94"/>
      <c r="C126" s="92"/>
      <c r="D126" s="9"/>
      <c r="E126" s="19"/>
      <c r="F126" s="21"/>
      <c r="G126" s="28"/>
      <c r="H126" s="23"/>
      <c r="I126" s="25"/>
      <c r="J126" s="24"/>
      <c r="K126" s="8"/>
      <c r="L126" s="100"/>
      <c r="M126" s="9"/>
    </row>
    <row r="127" spans="1:13" ht="18.95" customHeight="1">
      <c r="A127" s="92"/>
      <c r="B127" s="8"/>
      <c r="C127" s="92"/>
      <c r="D127" s="9"/>
      <c r="E127" s="19"/>
      <c r="F127" s="21"/>
      <c r="G127" s="28"/>
      <c r="H127" s="23"/>
      <c r="I127" s="27"/>
      <c r="J127" s="24"/>
      <c r="K127" s="94"/>
      <c r="L127" s="105"/>
      <c r="M127" s="95"/>
    </row>
    <row r="128" spans="1:13" ht="18.95" customHeight="1">
      <c r="A128" s="92"/>
      <c r="B128" s="8"/>
      <c r="C128" s="92"/>
      <c r="D128" s="9"/>
      <c r="E128" s="19"/>
      <c r="F128" s="21"/>
      <c r="G128" s="28"/>
      <c r="H128" s="23"/>
      <c r="I128" s="25"/>
      <c r="J128" s="24"/>
      <c r="K128" s="8"/>
      <c r="L128" s="100"/>
      <c r="M128" s="9"/>
    </row>
    <row r="129" spans="1:13" ht="18.95" customHeight="1">
      <c r="A129" s="92"/>
      <c r="B129" s="8"/>
      <c r="C129" s="92"/>
      <c r="D129" s="8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95"/>
    </row>
    <row r="131" spans="1:13">
      <c r="A131" s="92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2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170</v>
      </c>
      <c r="K133" s="94"/>
      <c r="L133" s="94"/>
      <c r="M133" s="95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67" t="s">
        <v>49</v>
      </c>
      <c r="B135" s="668"/>
      <c r="C135" s="668"/>
      <c r="D135" s="668"/>
      <c r="E135" s="668"/>
      <c r="F135" s="668"/>
      <c r="G135" s="668"/>
      <c r="H135" s="668"/>
      <c r="I135" s="668"/>
      <c r="J135" s="668"/>
      <c r="K135" s="668"/>
      <c r="L135" s="668"/>
      <c r="M135" s="66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54"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44" t="s">
        <v>41</v>
      </c>
      <c r="B1" s="43"/>
      <c r="C1" s="43"/>
      <c r="D1" s="43"/>
      <c r="E1" s="43"/>
      <c r="F1" s="43"/>
      <c r="G1" s="44"/>
      <c r="H1" s="245" t="s">
        <v>11</v>
      </c>
      <c r="I1" s="45">
        <f>JL!B10</f>
        <v>45782</v>
      </c>
      <c r="J1" s="43"/>
      <c r="K1" s="43"/>
      <c r="L1" s="43"/>
      <c r="M1" s="246"/>
    </row>
    <row r="2" spans="1:13" ht="16.5" customHeight="1">
      <c r="A2" s="247" t="s">
        <v>12</v>
      </c>
      <c r="B2" s="193"/>
      <c r="C2" s="195"/>
      <c r="D2" s="248" t="s">
        <v>13</v>
      </c>
      <c r="E2" s="193"/>
      <c r="F2" s="193"/>
      <c r="G2" s="193"/>
      <c r="H2" s="247" t="s">
        <v>14</v>
      </c>
      <c r="I2" s="249" t="s">
        <v>70</v>
      </c>
      <c r="J2" s="193"/>
      <c r="K2" s="193"/>
      <c r="L2" s="193"/>
      <c r="M2" s="195"/>
    </row>
    <row r="3" spans="1:13" ht="16.5" customHeight="1">
      <c r="A3" s="47" t="s">
        <v>15</v>
      </c>
      <c r="B3" s="48"/>
      <c r="C3" s="195"/>
      <c r="D3" s="61" t="s">
        <v>127</v>
      </c>
      <c r="E3" s="48"/>
      <c r="F3" s="48"/>
      <c r="G3" s="48"/>
      <c r="H3" s="47" t="s">
        <v>14</v>
      </c>
      <c r="I3" s="93"/>
      <c r="J3" s="48"/>
      <c r="K3" s="48"/>
      <c r="L3" s="48"/>
      <c r="M3" s="49"/>
    </row>
    <row r="4" spans="1:13" ht="12.95" customHeight="1">
      <c r="A4" s="50"/>
      <c r="B4" s="94"/>
      <c r="C4" s="50"/>
      <c r="D4" s="250"/>
      <c r="E4" s="94"/>
      <c r="F4" s="11"/>
      <c r="G4" s="94"/>
      <c r="H4" s="94"/>
      <c r="I4" s="94"/>
      <c r="J4" s="94"/>
      <c r="K4" s="250"/>
      <c r="L4" s="50"/>
      <c r="M4" s="250"/>
    </row>
    <row r="5" spans="1:13" ht="18" customHeight="1">
      <c r="A5" s="251"/>
      <c r="B5" s="43"/>
      <c r="C5" s="252" t="s">
        <v>16</v>
      </c>
      <c r="D5" s="246"/>
      <c r="E5" s="51" t="s">
        <v>17</v>
      </c>
      <c r="F5" s="253" t="s">
        <v>18</v>
      </c>
      <c r="G5" s="43" t="s">
        <v>19</v>
      </c>
      <c r="H5" s="43"/>
      <c r="I5" s="15" t="s">
        <v>20</v>
      </c>
      <c r="J5" s="15" t="s">
        <v>21</v>
      </c>
      <c r="K5" s="246"/>
      <c r="L5" s="248" t="s">
        <v>22</v>
      </c>
      <c r="M5" s="195"/>
    </row>
    <row r="6" spans="1:13" ht="15.75" customHeight="1">
      <c r="A6" s="52"/>
      <c r="B6" s="94"/>
      <c r="C6" s="50"/>
      <c r="D6" s="250"/>
      <c r="E6" s="96" t="s">
        <v>23</v>
      </c>
      <c r="F6" s="11"/>
      <c r="G6" s="254" t="s">
        <v>24</v>
      </c>
      <c r="H6" s="51" t="s">
        <v>5</v>
      </c>
      <c r="I6" s="15" t="s">
        <v>25</v>
      </c>
      <c r="J6" s="17" t="s">
        <v>26</v>
      </c>
      <c r="K6" s="250"/>
      <c r="L6" s="96" t="s">
        <v>27</v>
      </c>
      <c r="M6" s="255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256">
        <v>1</v>
      </c>
      <c r="B8" s="257"/>
      <c r="C8" s="256">
        <v>2</v>
      </c>
      <c r="D8" s="258"/>
      <c r="E8" s="257">
        <v>3</v>
      </c>
      <c r="F8" s="21">
        <v>4</v>
      </c>
      <c r="G8" s="257">
        <v>5</v>
      </c>
      <c r="H8" s="21">
        <v>6</v>
      </c>
      <c r="I8" s="21">
        <v>7</v>
      </c>
      <c r="J8" s="21">
        <v>8</v>
      </c>
      <c r="K8" s="257"/>
      <c r="L8" s="21">
        <v>9</v>
      </c>
      <c r="M8" s="258">
        <v>10</v>
      </c>
    </row>
    <row r="9" spans="1:13" ht="18.95" customHeight="1">
      <c r="A9" s="259" t="s">
        <v>59</v>
      </c>
      <c r="B9" s="260"/>
      <c r="C9" s="248" t="str">
        <f>JL!C12</f>
        <v>Drůbeží vývar se zeleninou a těstovinou</v>
      </c>
      <c r="D9" s="195"/>
      <c r="E9" s="257" t="s">
        <v>31</v>
      </c>
      <c r="F9" s="21"/>
      <c r="G9" s="261"/>
      <c r="H9" s="23"/>
      <c r="I9" s="23"/>
      <c r="J9" s="24"/>
      <c r="K9" s="94"/>
      <c r="L9" s="100"/>
      <c r="M9" s="250"/>
    </row>
    <row r="10" spans="1:13" ht="18.95" customHeight="1">
      <c r="A10" s="259" t="s">
        <v>60</v>
      </c>
      <c r="B10" s="260"/>
      <c r="C10" s="248" t="str">
        <f>JL!C15</f>
        <v>Bramborová s houbami</v>
      </c>
      <c r="D10" s="195"/>
      <c r="E10" s="96" t="s">
        <v>31</v>
      </c>
      <c r="F10" s="21"/>
      <c r="G10" s="101"/>
      <c r="H10" s="23"/>
      <c r="I10" s="25"/>
      <c r="J10" s="24"/>
      <c r="K10" s="193"/>
      <c r="L10" s="100"/>
      <c r="M10" s="195"/>
    </row>
    <row r="11" spans="1:13" ht="18.95" customHeight="1">
      <c r="A11" s="259" t="s">
        <v>84</v>
      </c>
      <c r="B11" s="189"/>
      <c r="C11" s="262" t="str">
        <f>JL!C19</f>
        <v>Vepřová kýta po Bavorsku s okurkami, slaninou a smetanou, houskové knedlíky</v>
      </c>
      <c r="D11" s="195"/>
      <c r="E11" s="257" t="s">
        <v>31</v>
      </c>
      <c r="F11" s="21"/>
      <c r="G11" s="263"/>
      <c r="H11" s="104"/>
      <c r="I11" s="25"/>
      <c r="J11" s="24"/>
      <c r="K11" s="94"/>
      <c r="L11" s="105"/>
      <c r="M11" s="250"/>
    </row>
    <row r="12" spans="1:13" ht="18.95" customHeight="1">
      <c r="A12" s="259" t="s">
        <v>86</v>
      </c>
      <c r="B12" s="264"/>
      <c r="C12" s="262" t="str">
        <f>JL!C23</f>
        <v>Restovaná drůbeží játra na cibulce, vařené brambory, tatarská omáčka</v>
      </c>
      <c r="D12" s="195"/>
      <c r="E12" s="96" t="s">
        <v>31</v>
      </c>
      <c r="F12" s="21"/>
      <c r="G12" s="263"/>
      <c r="H12" s="23"/>
      <c r="I12" s="25"/>
      <c r="J12" s="24"/>
      <c r="K12" s="193"/>
      <c r="L12" s="100"/>
      <c r="M12" s="195"/>
    </row>
    <row r="13" spans="1:13" ht="18.95" customHeight="1">
      <c r="A13" s="259" t="s">
        <v>85</v>
      </c>
      <c r="B13" s="264"/>
      <c r="C13" s="262" t="str">
        <f>JL!C27</f>
        <v>Čínské nudle s restovanou pikentní zeleninou a rostlinným masem Robi</v>
      </c>
      <c r="D13" s="195"/>
      <c r="E13" s="257" t="s">
        <v>31</v>
      </c>
      <c r="F13" s="21"/>
      <c r="G13" s="263"/>
      <c r="H13" s="23"/>
      <c r="I13" s="27"/>
      <c r="J13" s="24"/>
      <c r="K13" s="193"/>
      <c r="L13" s="100"/>
      <c r="M13" s="195"/>
    </row>
    <row r="14" spans="1:13" ht="18.95" customHeight="1">
      <c r="A14" s="406" t="s">
        <v>128</v>
      </c>
      <c r="B14" s="191"/>
      <c r="C14" s="262" t="s">
        <v>129</v>
      </c>
      <c r="D14" s="195"/>
      <c r="E14" s="257" t="s">
        <v>31</v>
      </c>
      <c r="F14" s="21"/>
      <c r="G14" s="263"/>
      <c r="H14" s="23"/>
      <c r="I14" s="27"/>
      <c r="J14" s="24"/>
      <c r="K14" s="94"/>
      <c r="L14" s="105"/>
      <c r="M14" s="250"/>
    </row>
    <row r="15" spans="1:13" ht="18.95" customHeight="1">
      <c r="A15" s="408" t="s">
        <v>211</v>
      </c>
      <c r="B15" s="409"/>
      <c r="C15" s="670" t="str">
        <f>'objednávka CELK '!C12</f>
        <v>Kuřecí placičky s pórkem a cibulí, šťouchané brambory s cibulí, americký dressing</v>
      </c>
      <c r="D15" s="671"/>
      <c r="E15" s="257" t="s">
        <v>31</v>
      </c>
      <c r="F15" s="21"/>
      <c r="G15" s="263"/>
      <c r="H15" s="23"/>
      <c r="I15" s="27"/>
      <c r="J15" s="24"/>
      <c r="K15" s="193"/>
      <c r="L15" s="100"/>
      <c r="M15" s="195"/>
    </row>
    <row r="16" spans="1:13" ht="18.95" customHeight="1">
      <c r="A16" s="407"/>
      <c r="B16" s="94"/>
      <c r="C16" s="248"/>
      <c r="D16" s="195"/>
      <c r="E16" s="257"/>
      <c r="F16" s="21"/>
      <c r="G16" s="265"/>
      <c r="H16" s="23"/>
      <c r="I16" s="27"/>
      <c r="J16" s="24"/>
      <c r="K16" s="94"/>
      <c r="L16" s="105"/>
      <c r="M16" s="250"/>
    </row>
    <row r="17" spans="1:13" ht="18.95" customHeight="1">
      <c r="A17" s="192"/>
      <c r="B17" s="193"/>
      <c r="C17" s="194"/>
      <c r="D17" s="266"/>
      <c r="E17" s="257"/>
      <c r="F17" s="21"/>
      <c r="G17" s="265"/>
      <c r="H17" s="23"/>
      <c r="I17" s="25"/>
      <c r="J17" s="24"/>
      <c r="K17" s="193"/>
      <c r="L17" s="100"/>
      <c r="M17" s="195"/>
    </row>
    <row r="18" spans="1:13" ht="36" customHeight="1">
      <c r="A18" s="192"/>
      <c r="B18" s="94"/>
      <c r="C18" s="194"/>
      <c r="D18" s="195"/>
      <c r="E18" s="257"/>
      <c r="F18" s="21"/>
      <c r="G18" s="265"/>
      <c r="H18" s="23"/>
      <c r="I18" s="27"/>
      <c r="J18" s="24"/>
      <c r="K18" s="94"/>
      <c r="L18" s="105"/>
      <c r="M18" s="250"/>
    </row>
    <row r="19" spans="1:13" ht="18.95" customHeight="1">
      <c r="A19" s="192"/>
      <c r="B19" s="193"/>
      <c r="C19" s="194"/>
      <c r="D19" s="195"/>
      <c r="E19" s="257"/>
      <c r="F19" s="21"/>
      <c r="G19" s="265"/>
      <c r="H19" s="23"/>
      <c r="I19" s="25"/>
      <c r="J19" s="24"/>
      <c r="K19" s="193"/>
      <c r="L19" s="100"/>
      <c r="M19" s="195"/>
    </row>
    <row r="20" spans="1:13" ht="18.95" customHeight="1">
      <c r="A20" s="248"/>
      <c r="B20" s="193"/>
      <c r="C20" s="248"/>
      <c r="D20" s="195"/>
      <c r="E20" s="257"/>
      <c r="F20" s="21"/>
      <c r="G20" s="265"/>
      <c r="H20" s="23"/>
      <c r="I20" s="25"/>
      <c r="J20" s="24"/>
      <c r="K20" s="193"/>
      <c r="L20" s="100"/>
      <c r="M20" s="195"/>
    </row>
    <row r="21" spans="1:13" ht="18.95" customHeight="1">
      <c r="A21" s="248"/>
      <c r="B21" s="193"/>
      <c r="C21" s="248"/>
      <c r="D21" s="193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250"/>
    </row>
    <row r="23" spans="1:13">
      <c r="A23" s="248" t="s">
        <v>44</v>
      </c>
      <c r="B23" s="193"/>
      <c r="C23" s="193"/>
      <c r="D23" s="193"/>
      <c r="E23" s="193"/>
      <c r="F23" s="193"/>
      <c r="G23" s="193"/>
      <c r="H23" s="267"/>
      <c r="I23" s="193"/>
      <c r="J23" s="193"/>
      <c r="K23" s="193"/>
      <c r="L23" s="193"/>
      <c r="M23" s="195"/>
    </row>
    <row r="24" spans="1:13">
      <c r="A24" s="248" t="s">
        <v>33</v>
      </c>
      <c r="B24" s="193"/>
      <c r="C24" s="193"/>
      <c r="D24" s="193"/>
      <c r="E24" s="193"/>
      <c r="F24" s="193"/>
      <c r="G24" s="193" t="s">
        <v>34</v>
      </c>
      <c r="H24" s="193"/>
      <c r="I24" s="193"/>
      <c r="J24" s="193" t="s">
        <v>35</v>
      </c>
      <c r="K24" s="193"/>
      <c r="L24" s="193"/>
      <c r="M24" s="195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170</v>
      </c>
      <c r="K25" s="94"/>
      <c r="L25" s="94"/>
      <c r="M25" s="250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72" t="s">
        <v>49</v>
      </c>
      <c r="B27" s="673"/>
      <c r="C27" s="673"/>
      <c r="D27" s="673"/>
      <c r="E27" s="673"/>
      <c r="F27" s="673"/>
      <c r="G27" s="673"/>
      <c r="H27" s="673"/>
      <c r="I27" s="673"/>
      <c r="J27" s="673"/>
      <c r="K27" s="673"/>
      <c r="L27" s="673"/>
      <c r="M27" s="674"/>
    </row>
    <row r="28" spans="1:13" ht="35.1" customHeight="1">
      <c r="A28" s="244" t="s">
        <v>41</v>
      </c>
      <c r="B28" s="43"/>
      <c r="C28" s="43"/>
      <c r="D28" s="43"/>
      <c r="E28" s="43"/>
      <c r="F28" s="43"/>
      <c r="G28" s="44"/>
      <c r="H28" s="245" t="s">
        <v>11</v>
      </c>
      <c r="I28" s="45">
        <f>I1+1</f>
        <v>45783</v>
      </c>
      <c r="J28" s="43"/>
      <c r="K28" s="43"/>
      <c r="L28" s="43"/>
      <c r="M28" s="246"/>
    </row>
    <row r="29" spans="1:13" ht="16.5" customHeight="1">
      <c r="A29" s="247" t="s">
        <v>12</v>
      </c>
      <c r="B29" s="193"/>
      <c r="C29" s="195"/>
      <c r="D29" s="248" t="s">
        <v>13</v>
      </c>
      <c r="E29" s="193"/>
      <c r="F29" s="193"/>
      <c r="G29" s="193"/>
      <c r="H29" s="247" t="s">
        <v>14</v>
      </c>
      <c r="I29" s="249" t="s">
        <v>43</v>
      </c>
      <c r="J29" s="193"/>
      <c r="K29" s="193"/>
      <c r="L29" s="193"/>
      <c r="M29" s="195"/>
    </row>
    <row r="30" spans="1:13" ht="16.5" customHeight="1">
      <c r="A30" s="47" t="s">
        <v>15</v>
      </c>
      <c r="B30" s="48"/>
      <c r="C30" s="195"/>
      <c r="D30" s="61" t="str">
        <f>D3</f>
        <v>AEROSOL SERVICES</v>
      </c>
      <c r="E30" s="48"/>
      <c r="F30" s="48"/>
      <c r="G30" s="48"/>
      <c r="H30" s="47" t="s">
        <v>14</v>
      </c>
      <c r="I30" s="93">
        <f>I3</f>
        <v>0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250"/>
      <c r="E31" s="94"/>
      <c r="F31" s="11"/>
      <c r="G31" s="94"/>
      <c r="H31" s="94"/>
      <c r="I31" s="94"/>
      <c r="J31" s="94"/>
      <c r="K31" s="250"/>
      <c r="L31" s="50"/>
      <c r="M31" s="250"/>
    </row>
    <row r="32" spans="1:13" ht="18" customHeight="1">
      <c r="A32" s="251"/>
      <c r="B32" s="43"/>
      <c r="C32" s="252" t="s">
        <v>16</v>
      </c>
      <c r="D32" s="246"/>
      <c r="E32" s="51" t="s">
        <v>17</v>
      </c>
      <c r="F32" s="253" t="s">
        <v>18</v>
      </c>
      <c r="G32" s="43" t="s">
        <v>19</v>
      </c>
      <c r="H32" s="43"/>
      <c r="I32" s="15" t="s">
        <v>20</v>
      </c>
      <c r="J32" s="15" t="s">
        <v>21</v>
      </c>
      <c r="K32" s="246"/>
      <c r="L32" s="248" t="s">
        <v>22</v>
      </c>
      <c r="M32" s="195"/>
    </row>
    <row r="33" spans="1:13" ht="15.75" customHeight="1">
      <c r="A33" s="52"/>
      <c r="B33" s="94"/>
      <c r="C33" s="50"/>
      <c r="D33" s="250"/>
      <c r="E33" s="96" t="s">
        <v>23</v>
      </c>
      <c r="F33" s="11"/>
      <c r="G33" s="254" t="s">
        <v>24</v>
      </c>
      <c r="H33" s="51" t="s">
        <v>5</v>
      </c>
      <c r="I33" s="15" t="s">
        <v>25</v>
      </c>
      <c r="J33" s="17" t="s">
        <v>26</v>
      </c>
      <c r="K33" s="250"/>
      <c r="L33" s="96" t="s">
        <v>27</v>
      </c>
      <c r="M33" s="255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256">
        <v>1</v>
      </c>
      <c r="B35" s="257"/>
      <c r="C35" s="256">
        <v>2</v>
      </c>
      <c r="D35" s="258"/>
      <c r="E35" s="257">
        <v>3</v>
      </c>
      <c r="F35" s="21">
        <v>4</v>
      </c>
      <c r="G35" s="257">
        <v>5</v>
      </c>
      <c r="H35" s="21">
        <v>6</v>
      </c>
      <c r="I35" s="21">
        <v>7</v>
      </c>
      <c r="J35" s="21">
        <v>8</v>
      </c>
      <c r="K35" s="257"/>
      <c r="L35" s="21">
        <v>9</v>
      </c>
      <c r="M35" s="258">
        <v>10</v>
      </c>
    </row>
    <row r="36" spans="1:13" ht="18.95" customHeight="1">
      <c r="A36" s="259" t="s">
        <v>59</v>
      </c>
      <c r="B36" s="260"/>
      <c r="C36" s="268" t="str">
        <f>JL!F12</f>
        <v>Kroupová se zeleninou</v>
      </c>
      <c r="D36" s="195"/>
      <c r="E36" s="257" t="s">
        <v>31</v>
      </c>
      <c r="F36" s="87"/>
      <c r="G36" s="261"/>
      <c r="H36" s="23"/>
      <c r="I36" s="23"/>
      <c r="J36" s="24"/>
      <c r="K36" s="94"/>
      <c r="L36" s="100"/>
      <c r="M36" s="250"/>
    </row>
    <row r="37" spans="1:13" ht="18.95" customHeight="1">
      <c r="A37" s="259" t="s">
        <v>60</v>
      </c>
      <c r="B37" s="260"/>
      <c r="C37" s="248" t="str">
        <f>JL!F15</f>
        <v>Rajčatová polévka s rýží</v>
      </c>
      <c r="D37" s="195"/>
      <c r="E37" s="96" t="s">
        <v>31</v>
      </c>
      <c r="F37" s="87"/>
      <c r="G37" s="101"/>
      <c r="H37" s="23"/>
      <c r="I37" s="25"/>
      <c r="J37" s="24"/>
      <c r="K37" s="193"/>
      <c r="L37" s="100"/>
      <c r="M37" s="195"/>
    </row>
    <row r="38" spans="1:13" ht="18.95" customHeight="1">
      <c r="A38" s="259" t="s">
        <v>84</v>
      </c>
      <c r="B38" s="189"/>
      <c r="C38" s="262" t="str">
        <f>JL!F19</f>
        <v>Pečená kuřecí prsa s pepřovou omáčkou, šťouchané brambory s anglickou slaninou a cibulí</v>
      </c>
      <c r="D38" s="195"/>
      <c r="E38" s="257" t="s">
        <v>31</v>
      </c>
      <c r="F38" s="87"/>
      <c r="G38" s="269"/>
      <c r="H38" s="23"/>
      <c r="I38" s="25"/>
      <c r="J38" s="24"/>
      <c r="K38" s="94"/>
      <c r="L38" s="105"/>
      <c r="M38" s="250"/>
    </row>
    <row r="39" spans="1:13" ht="18.95" customHeight="1">
      <c r="A39" s="259" t="s">
        <v>86</v>
      </c>
      <c r="B39" s="264"/>
      <c r="C39" s="262" t="str">
        <f>JL!F23</f>
        <v>Hovězí kostky dušené na slanině, bramborové knedlíky</v>
      </c>
      <c r="D39" s="195"/>
      <c r="E39" s="96" t="s">
        <v>31</v>
      </c>
      <c r="F39" s="87"/>
      <c r="G39" s="263"/>
      <c r="H39" s="23"/>
      <c r="I39" s="27"/>
      <c r="J39" s="24"/>
      <c r="K39" s="94"/>
      <c r="L39" s="105"/>
      <c r="M39" s="250"/>
    </row>
    <row r="40" spans="1:13" ht="18.95" customHeight="1">
      <c r="A40" s="259" t="s">
        <v>85</v>
      </c>
      <c r="B40" s="264"/>
      <c r="C40" s="262" t="str">
        <f>JL!F27</f>
        <v>Palačinky plněné zavařeninou jahodová omáčka, zakysaná smetana</v>
      </c>
      <c r="D40" s="195"/>
      <c r="E40" s="257" t="s">
        <v>31</v>
      </c>
      <c r="F40" s="87"/>
      <c r="G40" s="263"/>
      <c r="H40" s="23"/>
      <c r="I40" s="27"/>
      <c r="J40" s="24"/>
      <c r="K40" s="193"/>
      <c r="L40" s="100"/>
      <c r="M40" s="195"/>
    </row>
    <row r="41" spans="1:13" ht="18.95" customHeight="1">
      <c r="A41" s="259" t="s">
        <v>128</v>
      </c>
      <c r="B41" s="191"/>
      <c r="C41" s="262" t="s">
        <v>129</v>
      </c>
      <c r="D41" s="195"/>
      <c r="E41" s="257" t="s">
        <v>31</v>
      </c>
      <c r="F41" s="87"/>
      <c r="G41" s="263"/>
      <c r="H41" s="23"/>
      <c r="I41" s="27"/>
      <c r="J41" s="24"/>
      <c r="K41" s="94"/>
      <c r="L41" s="105"/>
      <c r="M41" s="250"/>
    </row>
    <row r="42" spans="1:13" ht="18.95" customHeight="1">
      <c r="A42" s="408" t="s">
        <v>211</v>
      </c>
      <c r="B42" s="409"/>
      <c r="C42" s="670" t="str">
        <f>'objednávka CELK '!C23</f>
        <v>Pečený asijský vepřový bůček Hoisin, zeleninový salát, smažená vaječná rýže</v>
      </c>
      <c r="D42" s="671"/>
      <c r="E42" s="257"/>
      <c r="F42" s="87"/>
      <c r="G42" s="263"/>
      <c r="H42" s="23"/>
      <c r="I42" s="115"/>
      <c r="J42" s="24"/>
      <c r="K42" s="193"/>
      <c r="L42" s="100"/>
      <c r="M42" s="195"/>
    </row>
    <row r="43" spans="1:13" ht="18.95" customHeight="1">
      <c r="A43" s="248"/>
      <c r="B43" s="94"/>
      <c r="C43" s="248"/>
      <c r="D43" s="195"/>
      <c r="E43" s="257"/>
      <c r="F43" s="87"/>
      <c r="G43" s="265"/>
      <c r="H43" s="23"/>
      <c r="I43" s="27"/>
      <c r="J43" s="24"/>
      <c r="K43" s="94"/>
      <c r="L43" s="105"/>
      <c r="M43" s="250"/>
    </row>
    <row r="44" spans="1:13" ht="18.95" customHeight="1">
      <c r="A44" s="248"/>
      <c r="B44" s="193"/>
      <c r="C44" s="270"/>
      <c r="D44" s="266"/>
      <c r="E44" s="257"/>
      <c r="F44" s="21"/>
      <c r="G44" s="265"/>
      <c r="H44" s="23"/>
      <c r="I44" s="25"/>
      <c r="J44" s="24"/>
      <c r="K44" s="193"/>
      <c r="L44" s="100"/>
      <c r="M44" s="195"/>
    </row>
    <row r="45" spans="1:13" ht="36" customHeight="1">
      <c r="A45" s="256"/>
      <c r="B45" s="94"/>
      <c r="C45" s="248"/>
      <c r="D45" s="195"/>
      <c r="E45" s="257"/>
      <c r="F45" s="21"/>
      <c r="G45" s="265"/>
      <c r="H45" s="23"/>
      <c r="I45" s="27"/>
      <c r="J45" s="24"/>
      <c r="K45" s="94"/>
      <c r="L45" s="105"/>
      <c r="M45" s="250"/>
    </row>
    <row r="46" spans="1:13" ht="18.95" customHeight="1">
      <c r="A46" s="248"/>
      <c r="B46" s="193"/>
      <c r="C46" s="248"/>
      <c r="D46" s="195"/>
      <c r="E46" s="257"/>
      <c r="F46" s="21"/>
      <c r="G46" s="265"/>
      <c r="H46" s="23"/>
      <c r="I46" s="25"/>
      <c r="J46" s="24"/>
      <c r="K46" s="193"/>
      <c r="L46" s="100"/>
      <c r="M46" s="195"/>
    </row>
    <row r="47" spans="1:13" ht="18.95" customHeight="1">
      <c r="A47" s="248"/>
      <c r="B47" s="193"/>
      <c r="C47" s="248"/>
      <c r="D47" s="195"/>
      <c r="E47" s="257"/>
      <c r="F47" s="21"/>
      <c r="G47" s="265"/>
      <c r="H47" s="23"/>
      <c r="I47" s="25"/>
      <c r="J47" s="24"/>
      <c r="K47" s="193"/>
      <c r="L47" s="100"/>
      <c r="M47" s="195"/>
    </row>
    <row r="48" spans="1:13" ht="18.95" customHeight="1">
      <c r="A48" s="248"/>
      <c r="B48" s="193"/>
      <c r="C48" s="248"/>
      <c r="D48" s="193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250"/>
    </row>
    <row r="50" spans="1:13">
      <c r="A50" s="248" t="s">
        <v>44</v>
      </c>
      <c r="B50" s="193"/>
      <c r="C50" s="193"/>
      <c r="D50" s="193"/>
      <c r="E50" s="193"/>
      <c r="F50" s="193"/>
      <c r="G50" s="193"/>
      <c r="H50" s="267"/>
      <c r="I50" s="193"/>
      <c r="J50" s="193"/>
      <c r="K50" s="193"/>
      <c r="L50" s="193"/>
      <c r="M50" s="195"/>
    </row>
    <row r="51" spans="1:13">
      <c r="A51" s="248" t="s">
        <v>33</v>
      </c>
      <c r="B51" s="193"/>
      <c r="C51" s="193"/>
      <c r="D51" s="193"/>
      <c r="E51" s="193"/>
      <c r="F51" s="193"/>
      <c r="G51" s="193" t="s">
        <v>34</v>
      </c>
      <c r="H51" s="193"/>
      <c r="I51" s="193"/>
      <c r="J51" s="193" t="s">
        <v>35</v>
      </c>
      <c r="K51" s="193"/>
      <c r="L51" s="193"/>
      <c r="M51" s="195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170</v>
      </c>
      <c r="K52" s="94"/>
      <c r="L52" s="94"/>
      <c r="M52" s="250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72" t="s">
        <v>49</v>
      </c>
      <c r="B54" s="673"/>
      <c r="C54" s="673"/>
      <c r="D54" s="673"/>
      <c r="E54" s="673"/>
      <c r="F54" s="673"/>
      <c r="G54" s="673"/>
      <c r="H54" s="673"/>
      <c r="I54" s="673"/>
      <c r="J54" s="673"/>
      <c r="K54" s="673"/>
      <c r="L54" s="673"/>
      <c r="M54" s="674"/>
    </row>
    <row r="55" spans="1:13" ht="35.1" customHeight="1">
      <c r="A55" s="244" t="s">
        <v>41</v>
      </c>
      <c r="B55" s="43"/>
      <c r="C55" s="43"/>
      <c r="D55" s="43"/>
      <c r="E55" s="43"/>
      <c r="F55" s="43"/>
      <c r="G55" s="44"/>
      <c r="H55" s="245" t="s">
        <v>11</v>
      </c>
      <c r="I55" s="45">
        <f>I28+1</f>
        <v>45784</v>
      </c>
      <c r="J55" s="43"/>
      <c r="K55" s="43"/>
      <c r="L55" s="43"/>
      <c r="M55" s="246"/>
    </row>
    <row r="56" spans="1:13" ht="16.5" customHeight="1">
      <c r="A56" s="247" t="s">
        <v>12</v>
      </c>
      <c r="B56" s="193"/>
      <c r="C56" s="195"/>
      <c r="D56" s="248" t="s">
        <v>13</v>
      </c>
      <c r="E56" s="193"/>
      <c r="F56" s="193"/>
      <c r="G56" s="193"/>
      <c r="H56" s="247" t="s">
        <v>14</v>
      </c>
      <c r="I56" s="249" t="s">
        <v>43</v>
      </c>
      <c r="J56" s="193"/>
      <c r="K56" s="193"/>
      <c r="L56" s="193"/>
      <c r="M56" s="195"/>
    </row>
    <row r="57" spans="1:13" ht="16.5" customHeight="1">
      <c r="A57" s="47" t="s">
        <v>15</v>
      </c>
      <c r="B57" s="48"/>
      <c r="C57" s="195"/>
      <c r="D57" s="61" t="str">
        <f>D30</f>
        <v>AEROSOL SERVICES</v>
      </c>
      <c r="E57" s="48"/>
      <c r="F57" s="48"/>
      <c r="G57" s="48"/>
      <c r="H57" s="47" t="s">
        <v>14</v>
      </c>
      <c r="I57" s="93">
        <f>I30</f>
        <v>0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250"/>
      <c r="E58" s="94"/>
      <c r="F58" s="11"/>
      <c r="G58" s="94"/>
      <c r="H58" s="94"/>
      <c r="I58" s="94"/>
      <c r="J58" s="94"/>
      <c r="K58" s="250"/>
      <c r="L58" s="50"/>
      <c r="M58" s="250"/>
    </row>
    <row r="59" spans="1:13" ht="18" customHeight="1">
      <c r="A59" s="251"/>
      <c r="B59" s="43"/>
      <c r="C59" s="252" t="s">
        <v>16</v>
      </c>
      <c r="D59" s="246"/>
      <c r="E59" s="51" t="s">
        <v>17</v>
      </c>
      <c r="F59" s="253" t="s">
        <v>18</v>
      </c>
      <c r="G59" s="43" t="s">
        <v>19</v>
      </c>
      <c r="H59" s="43"/>
      <c r="I59" s="15" t="s">
        <v>20</v>
      </c>
      <c r="J59" s="15" t="s">
        <v>21</v>
      </c>
      <c r="K59" s="246"/>
      <c r="L59" s="248" t="s">
        <v>22</v>
      </c>
      <c r="M59" s="195"/>
    </row>
    <row r="60" spans="1:13" ht="15.75" customHeight="1">
      <c r="A60" s="52"/>
      <c r="B60" s="94"/>
      <c r="C60" s="50"/>
      <c r="D60" s="250"/>
      <c r="E60" s="96" t="s">
        <v>23</v>
      </c>
      <c r="F60" s="11"/>
      <c r="G60" s="254" t="s">
        <v>24</v>
      </c>
      <c r="H60" s="51" t="s">
        <v>5</v>
      </c>
      <c r="I60" s="15" t="s">
        <v>25</v>
      </c>
      <c r="J60" s="17" t="s">
        <v>26</v>
      </c>
      <c r="K60" s="250"/>
      <c r="L60" s="96" t="s">
        <v>27</v>
      </c>
      <c r="M60" s="255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256">
        <v>1</v>
      </c>
      <c r="B62" s="257"/>
      <c r="C62" s="256">
        <v>2</v>
      </c>
      <c r="D62" s="258"/>
      <c r="E62" s="257">
        <v>3</v>
      </c>
      <c r="F62" s="21">
        <v>4</v>
      </c>
      <c r="G62" s="257">
        <v>5</v>
      </c>
      <c r="H62" s="21">
        <v>6</v>
      </c>
      <c r="I62" s="21">
        <v>7</v>
      </c>
      <c r="J62" s="21">
        <v>8</v>
      </c>
      <c r="K62" s="257"/>
      <c r="L62" s="21">
        <v>9</v>
      </c>
      <c r="M62" s="258">
        <v>10</v>
      </c>
    </row>
    <row r="63" spans="1:13" ht="18.95" customHeight="1">
      <c r="A63" s="259" t="s">
        <v>59</v>
      </c>
      <c r="B63" s="260"/>
      <c r="C63" s="268" t="str">
        <f>JL!I12</f>
        <v>Hovězí s masem a rýží</v>
      </c>
      <c r="D63" s="195"/>
      <c r="E63" s="257" t="s">
        <v>31</v>
      </c>
      <c r="F63" s="87"/>
      <c r="G63" s="261"/>
      <c r="H63" s="23"/>
      <c r="I63" s="23"/>
      <c r="J63" s="24"/>
      <c r="K63" s="94"/>
      <c r="L63" s="100"/>
      <c r="M63" s="250"/>
    </row>
    <row r="64" spans="1:13" ht="18.95" customHeight="1">
      <c r="A64" s="259" t="s">
        <v>60</v>
      </c>
      <c r="B64" s="260"/>
      <c r="C64" s="248" t="str">
        <f>JL!I15</f>
        <v>Gulášová ze sojového masa</v>
      </c>
      <c r="D64" s="195"/>
      <c r="E64" s="96" t="s">
        <v>31</v>
      </c>
      <c r="F64" s="87"/>
      <c r="G64" s="101"/>
      <c r="H64" s="23"/>
      <c r="I64" s="25"/>
      <c r="J64" s="24"/>
      <c r="K64" s="193"/>
      <c r="L64" s="100"/>
      <c r="M64" s="195"/>
    </row>
    <row r="65" spans="1:13" ht="18.95" customHeight="1">
      <c r="A65" s="259" t="s">
        <v>84</v>
      </c>
      <c r="B65" s="189"/>
      <c r="C65" s="262" t="str">
        <f>JL!I19</f>
        <v>Frankfurtská hovězí pečeně, houskové knedlíky</v>
      </c>
      <c r="D65" s="195"/>
      <c r="E65" s="257" t="s">
        <v>31</v>
      </c>
      <c r="F65" s="87"/>
      <c r="G65" s="263"/>
      <c r="H65" s="23"/>
      <c r="I65" s="25"/>
      <c r="J65" s="24"/>
      <c r="K65" s="94"/>
      <c r="L65" s="105"/>
      <c r="M65" s="250"/>
    </row>
    <row r="66" spans="1:13" ht="18.95" customHeight="1">
      <c r="A66" s="259" t="s">
        <v>86</v>
      </c>
      <c r="B66" s="264"/>
      <c r="C66" s="262" t="str">
        <f>JL!I23</f>
        <v>Smažený holandský řízek se sýrem, bramborová kaše s máslem</v>
      </c>
      <c r="D66" s="195"/>
      <c r="E66" s="96" t="s">
        <v>31</v>
      </c>
      <c r="F66" s="87"/>
      <c r="G66" s="263"/>
      <c r="H66" s="23"/>
      <c r="I66" s="27"/>
      <c r="J66" s="24"/>
      <c r="K66" s="94"/>
      <c r="L66" s="105"/>
      <c r="M66" s="250"/>
    </row>
    <row r="67" spans="1:13" ht="18.95" customHeight="1">
      <c r="A67" s="259" t="s">
        <v>85</v>
      </c>
      <c r="B67" s="264"/>
      <c r="C67" s="262" t="str">
        <f>JL!I27</f>
        <v>Sojové maso s WOK zeleninou, asijské rýžové nudle</v>
      </c>
      <c r="D67" s="195"/>
      <c r="E67" s="257" t="s">
        <v>31</v>
      </c>
      <c r="F67" s="87"/>
      <c r="G67" s="263"/>
      <c r="H67" s="23"/>
      <c r="I67" s="27"/>
      <c r="J67" s="24"/>
      <c r="K67" s="193"/>
      <c r="L67" s="100"/>
      <c r="M67" s="195"/>
    </row>
    <row r="68" spans="1:13" ht="18.95" customHeight="1">
      <c r="A68" s="259" t="s">
        <v>128</v>
      </c>
      <c r="B68" s="191"/>
      <c r="C68" s="262" t="s">
        <v>129</v>
      </c>
      <c r="D68" s="195"/>
      <c r="E68" s="257" t="s">
        <v>31</v>
      </c>
      <c r="F68" s="87"/>
      <c r="G68" s="263"/>
      <c r="H68" s="23"/>
      <c r="I68" s="27"/>
      <c r="J68" s="24"/>
      <c r="K68" s="94"/>
      <c r="L68" s="105"/>
      <c r="M68" s="250"/>
    </row>
    <row r="69" spans="1:13" ht="18.95" customHeight="1">
      <c r="A69" s="408" t="s">
        <v>211</v>
      </c>
      <c r="B69" s="409"/>
      <c r="C69" s="670" t="str">
        <f>'objednávka CELK '!C34</f>
        <v>Vídeňská roštěná se smaženou cibulí, smažené americké brambory</v>
      </c>
      <c r="D69" s="671"/>
      <c r="E69" s="257"/>
      <c r="F69" s="87"/>
      <c r="G69" s="263"/>
      <c r="H69" s="23"/>
      <c r="I69" s="115"/>
      <c r="J69" s="24"/>
      <c r="K69" s="193"/>
      <c r="L69" s="100"/>
      <c r="M69" s="195"/>
    </row>
    <row r="70" spans="1:13" ht="18.95" customHeight="1">
      <c r="A70" s="248"/>
      <c r="B70" s="94"/>
      <c r="C70" s="248"/>
      <c r="D70" s="195"/>
      <c r="E70" s="257"/>
      <c r="F70" s="87"/>
      <c r="G70" s="265"/>
      <c r="H70" s="23"/>
      <c r="I70" s="27"/>
      <c r="J70" s="24"/>
      <c r="K70" s="94"/>
      <c r="L70" s="105"/>
      <c r="M70" s="250"/>
    </row>
    <row r="71" spans="1:13" ht="18.95" customHeight="1">
      <c r="A71" s="248"/>
      <c r="B71" s="193"/>
      <c r="C71" s="270"/>
      <c r="D71" s="266"/>
      <c r="E71" s="257"/>
      <c r="F71" s="21"/>
      <c r="G71" s="265"/>
      <c r="H71" s="23"/>
      <c r="I71" s="25"/>
      <c r="J71" s="24"/>
      <c r="K71" s="193"/>
      <c r="L71" s="100"/>
      <c r="M71" s="195"/>
    </row>
    <row r="72" spans="1:13" ht="36" customHeight="1">
      <c r="A72" s="256"/>
      <c r="B72" s="94"/>
      <c r="C72" s="248"/>
      <c r="D72" s="195"/>
      <c r="E72" s="257"/>
      <c r="F72" s="21"/>
      <c r="G72" s="265"/>
      <c r="H72" s="23"/>
      <c r="I72" s="25"/>
      <c r="J72" s="24"/>
      <c r="K72" s="193"/>
      <c r="L72" s="100"/>
      <c r="M72" s="195"/>
    </row>
    <row r="73" spans="1:13" ht="18.95" customHeight="1">
      <c r="A73" s="248"/>
      <c r="B73" s="193"/>
      <c r="C73" s="248"/>
      <c r="D73" s="195"/>
      <c r="E73" s="257"/>
      <c r="F73" s="21"/>
      <c r="G73" s="265"/>
      <c r="H73" s="23"/>
      <c r="I73" s="27"/>
      <c r="J73" s="24"/>
      <c r="K73" s="94"/>
      <c r="L73" s="105"/>
      <c r="M73" s="250"/>
    </row>
    <row r="74" spans="1:13" ht="18.95" customHeight="1">
      <c r="A74" s="248"/>
      <c r="B74" s="193"/>
      <c r="C74" s="248"/>
      <c r="D74" s="195"/>
      <c r="E74" s="257"/>
      <c r="F74" s="21"/>
      <c r="G74" s="265"/>
      <c r="H74" s="23"/>
      <c r="I74" s="25"/>
      <c r="J74" s="24"/>
      <c r="K74" s="193"/>
      <c r="L74" s="100"/>
      <c r="M74" s="195"/>
    </row>
    <row r="75" spans="1:13" ht="18.95" customHeight="1">
      <c r="A75" s="248"/>
      <c r="B75" s="193"/>
      <c r="C75" s="248"/>
      <c r="D75" s="193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250"/>
    </row>
    <row r="77" spans="1:13">
      <c r="A77" s="248" t="s">
        <v>44</v>
      </c>
      <c r="B77" s="193"/>
      <c r="C77" s="193"/>
      <c r="D77" s="193"/>
      <c r="E77" s="193"/>
      <c r="F77" s="193"/>
      <c r="G77" s="193"/>
      <c r="H77" s="267"/>
      <c r="I77" s="193"/>
      <c r="J77" s="193"/>
      <c r="K77" s="193"/>
      <c r="L77" s="193"/>
      <c r="M77" s="195"/>
    </row>
    <row r="78" spans="1:13">
      <c r="A78" s="248" t="s">
        <v>33</v>
      </c>
      <c r="B78" s="193"/>
      <c r="C78" s="193"/>
      <c r="D78" s="193"/>
      <c r="E78" s="193"/>
      <c r="F78" s="193"/>
      <c r="G78" s="193" t="s">
        <v>34</v>
      </c>
      <c r="H78" s="193"/>
      <c r="I78" s="193"/>
      <c r="J78" s="193" t="s">
        <v>35</v>
      </c>
      <c r="K78" s="193"/>
      <c r="L78" s="193"/>
      <c r="M78" s="195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170</v>
      </c>
      <c r="K79" s="94"/>
      <c r="L79" s="94"/>
      <c r="M79" s="250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72" t="s">
        <v>49</v>
      </c>
      <c r="B81" s="673"/>
      <c r="C81" s="673"/>
      <c r="D81" s="673"/>
      <c r="E81" s="673"/>
      <c r="F81" s="673"/>
      <c r="G81" s="673"/>
      <c r="H81" s="673"/>
      <c r="I81" s="673"/>
      <c r="J81" s="673"/>
      <c r="K81" s="673"/>
      <c r="L81" s="673"/>
      <c r="M81" s="674"/>
    </row>
    <row r="82" spans="1:13" ht="35.1" customHeight="1">
      <c r="A82" s="244" t="s">
        <v>41</v>
      </c>
      <c r="B82" s="43"/>
      <c r="C82" s="43"/>
      <c r="D82" s="43"/>
      <c r="E82" s="43"/>
      <c r="F82" s="43"/>
      <c r="G82" s="44"/>
      <c r="H82" s="245" t="s">
        <v>11</v>
      </c>
      <c r="I82" s="45">
        <f>I55+1</f>
        <v>45785</v>
      </c>
      <c r="J82" s="43"/>
      <c r="K82" s="43"/>
      <c r="L82" s="43"/>
      <c r="M82" s="246"/>
    </row>
    <row r="83" spans="1:13" ht="16.5" customHeight="1">
      <c r="A83" s="247" t="s">
        <v>12</v>
      </c>
      <c r="B83" s="193"/>
      <c r="C83" s="195"/>
      <c r="D83" s="248" t="s">
        <v>13</v>
      </c>
      <c r="E83" s="193"/>
      <c r="F83" s="193"/>
      <c r="G83" s="193"/>
      <c r="H83" s="247" t="s">
        <v>14</v>
      </c>
      <c r="I83" s="249" t="s">
        <v>43</v>
      </c>
      <c r="J83" s="193"/>
      <c r="K83" s="193"/>
      <c r="L83" s="193"/>
      <c r="M83" s="195"/>
    </row>
    <row r="84" spans="1:13" ht="16.5" customHeight="1">
      <c r="A84" s="47" t="s">
        <v>15</v>
      </c>
      <c r="B84" s="48"/>
      <c r="C84" s="195"/>
      <c r="D84" s="61" t="str">
        <f>D57</f>
        <v>AEROSOL SERVICES</v>
      </c>
      <c r="E84" s="48"/>
      <c r="F84" s="48"/>
      <c r="G84" s="48"/>
      <c r="H84" s="47" t="s">
        <v>14</v>
      </c>
      <c r="I84" s="93">
        <f>I57</f>
        <v>0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250"/>
      <c r="E85" s="94"/>
      <c r="F85" s="11"/>
      <c r="G85" s="94"/>
      <c r="H85" s="94"/>
      <c r="I85" s="94"/>
      <c r="J85" s="94"/>
      <c r="K85" s="250"/>
      <c r="L85" s="50"/>
      <c r="M85" s="250"/>
    </row>
    <row r="86" spans="1:13" ht="18" customHeight="1">
      <c r="A86" s="251"/>
      <c r="B86" s="43"/>
      <c r="C86" s="252" t="s">
        <v>16</v>
      </c>
      <c r="D86" s="246"/>
      <c r="E86" s="51" t="s">
        <v>17</v>
      </c>
      <c r="F86" s="253" t="s">
        <v>18</v>
      </c>
      <c r="G86" s="43" t="s">
        <v>19</v>
      </c>
      <c r="H86" s="43"/>
      <c r="I86" s="15" t="s">
        <v>20</v>
      </c>
      <c r="J86" s="15" t="s">
        <v>21</v>
      </c>
      <c r="K86" s="246"/>
      <c r="L86" s="248" t="s">
        <v>22</v>
      </c>
      <c r="M86" s="195"/>
    </row>
    <row r="87" spans="1:13" ht="15.75" customHeight="1">
      <c r="A87" s="52"/>
      <c r="B87" s="94"/>
      <c r="C87" s="50"/>
      <c r="D87" s="250"/>
      <c r="E87" s="96" t="s">
        <v>23</v>
      </c>
      <c r="F87" s="11"/>
      <c r="G87" s="254" t="s">
        <v>24</v>
      </c>
      <c r="H87" s="51" t="s">
        <v>5</v>
      </c>
      <c r="I87" s="15" t="s">
        <v>25</v>
      </c>
      <c r="J87" s="17" t="s">
        <v>26</v>
      </c>
      <c r="K87" s="250"/>
      <c r="L87" s="96" t="s">
        <v>27</v>
      </c>
      <c r="M87" s="255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256">
        <v>1</v>
      </c>
      <c r="B89" s="257"/>
      <c r="C89" s="256">
        <v>2</v>
      </c>
      <c r="D89" s="258"/>
      <c r="E89" s="257">
        <v>3</v>
      </c>
      <c r="F89" s="21">
        <v>4</v>
      </c>
      <c r="G89" s="257">
        <v>5</v>
      </c>
      <c r="H89" s="21">
        <v>6</v>
      </c>
      <c r="I89" s="21">
        <v>7</v>
      </c>
      <c r="J89" s="21">
        <v>8</v>
      </c>
      <c r="K89" s="257"/>
      <c r="L89" s="21">
        <v>9</v>
      </c>
      <c r="M89" s="258">
        <v>10</v>
      </c>
    </row>
    <row r="90" spans="1:13" ht="18.95" customHeight="1">
      <c r="A90" s="259" t="s">
        <v>59</v>
      </c>
      <c r="B90" s="260"/>
      <c r="C90" s="248">
        <f>JL!L12</f>
        <v>0</v>
      </c>
      <c r="D90" s="195"/>
      <c r="E90" s="257" t="s">
        <v>31</v>
      </c>
      <c r="F90" s="87"/>
      <c r="G90" s="261"/>
      <c r="H90" s="23"/>
      <c r="I90" s="23"/>
      <c r="J90" s="24"/>
      <c r="K90" s="94"/>
      <c r="L90" s="100"/>
      <c r="M90" s="250"/>
    </row>
    <row r="91" spans="1:13" ht="18.95" customHeight="1">
      <c r="A91" s="259" t="s">
        <v>60</v>
      </c>
      <c r="B91" s="260"/>
      <c r="C91" s="248">
        <f>JL!L15</f>
        <v>0</v>
      </c>
      <c r="D91" s="195"/>
      <c r="E91" s="96" t="s">
        <v>31</v>
      </c>
      <c r="F91" s="87"/>
      <c r="G91" s="101"/>
      <c r="H91" s="23"/>
      <c r="I91" s="25"/>
      <c r="J91" s="24"/>
      <c r="K91" s="193"/>
      <c r="L91" s="100"/>
      <c r="M91" s="195"/>
    </row>
    <row r="92" spans="1:13" ht="18.95" customHeight="1">
      <c r="A92" s="259" t="s">
        <v>84</v>
      </c>
      <c r="B92" s="189"/>
      <c r="C92" s="262">
        <f>JL!L19</f>
        <v>0</v>
      </c>
      <c r="D92" s="195"/>
      <c r="E92" s="257" t="s">
        <v>31</v>
      </c>
      <c r="F92" s="87"/>
      <c r="G92" s="269"/>
      <c r="H92" s="23"/>
      <c r="I92" s="25"/>
      <c r="J92" s="24"/>
      <c r="K92" s="94"/>
      <c r="L92" s="105"/>
      <c r="M92" s="250"/>
    </row>
    <row r="93" spans="1:13" ht="18.95" customHeight="1">
      <c r="A93" s="259" t="s">
        <v>86</v>
      </c>
      <c r="B93" s="264"/>
      <c r="C93" s="262">
        <f>JL!L23</f>
        <v>0</v>
      </c>
      <c r="D93" s="195"/>
      <c r="E93" s="96" t="s">
        <v>31</v>
      </c>
      <c r="F93" s="87"/>
      <c r="G93" s="263"/>
      <c r="H93" s="23"/>
      <c r="I93" s="27"/>
      <c r="J93" s="24"/>
      <c r="K93" s="94"/>
      <c r="L93" s="105"/>
      <c r="M93" s="250"/>
    </row>
    <row r="94" spans="1:13" ht="18.95" customHeight="1">
      <c r="A94" s="259" t="s">
        <v>85</v>
      </c>
      <c r="B94" s="264"/>
      <c r="C94" s="262">
        <f>JL!L27</f>
        <v>0</v>
      </c>
      <c r="D94" s="195"/>
      <c r="E94" s="257" t="s">
        <v>31</v>
      </c>
      <c r="F94" s="87"/>
      <c r="G94" s="263"/>
      <c r="H94" s="23"/>
      <c r="I94" s="27"/>
      <c r="J94" s="24"/>
      <c r="K94" s="193"/>
      <c r="L94" s="100"/>
      <c r="M94" s="195"/>
    </row>
    <row r="95" spans="1:13" ht="18.95" customHeight="1">
      <c r="A95" s="259" t="s">
        <v>128</v>
      </c>
      <c r="B95" s="191"/>
      <c r="C95" s="262" t="s">
        <v>129</v>
      </c>
      <c r="D95" s="195"/>
      <c r="E95" s="257" t="s">
        <v>31</v>
      </c>
      <c r="F95" s="87"/>
      <c r="G95" s="263"/>
      <c r="H95" s="23"/>
      <c r="I95" s="27"/>
      <c r="J95" s="24"/>
      <c r="K95" s="94"/>
      <c r="L95" s="105"/>
      <c r="M95" s="250"/>
    </row>
    <row r="96" spans="1:13" ht="18.95" customHeight="1">
      <c r="A96" s="408" t="s">
        <v>211</v>
      </c>
      <c r="B96" s="409"/>
      <c r="C96" s="670">
        <f>'objednávka CELK '!C46</f>
        <v>0</v>
      </c>
      <c r="D96" s="671"/>
      <c r="E96" s="257"/>
      <c r="F96" s="87"/>
      <c r="G96" s="263"/>
      <c r="H96" s="23"/>
      <c r="I96" s="115"/>
      <c r="J96" s="24"/>
      <c r="K96" s="193"/>
      <c r="L96" s="100"/>
      <c r="M96" s="195"/>
    </row>
    <row r="97" spans="1:13" ht="18.95" customHeight="1">
      <c r="A97" s="248"/>
      <c r="B97" s="94"/>
      <c r="C97" s="248"/>
      <c r="D97" s="195"/>
      <c r="E97" s="257"/>
      <c r="F97" s="21"/>
      <c r="G97" s="265"/>
      <c r="H97" s="23"/>
      <c r="I97" s="27"/>
      <c r="J97" s="24"/>
      <c r="K97" s="94"/>
      <c r="L97" s="105"/>
      <c r="M97" s="250"/>
    </row>
    <row r="98" spans="1:13" ht="18.95" customHeight="1">
      <c r="A98" s="248"/>
      <c r="B98" s="193"/>
      <c r="C98" s="270"/>
      <c r="D98" s="266"/>
      <c r="E98" s="257"/>
      <c r="F98" s="21"/>
      <c r="G98" s="265"/>
      <c r="H98" s="23"/>
      <c r="I98" s="25"/>
      <c r="J98" s="24"/>
      <c r="K98" s="193"/>
      <c r="L98" s="100"/>
      <c r="M98" s="195"/>
    </row>
    <row r="99" spans="1:13" ht="36" customHeight="1">
      <c r="A99" s="256"/>
      <c r="B99" s="94"/>
      <c r="C99" s="248"/>
      <c r="D99" s="195"/>
      <c r="E99" s="257"/>
      <c r="F99" s="21"/>
      <c r="G99" s="265"/>
      <c r="H99" s="23"/>
      <c r="I99" s="25"/>
      <c r="J99" s="24"/>
      <c r="K99" s="193"/>
      <c r="L99" s="100"/>
      <c r="M99" s="195"/>
    </row>
    <row r="100" spans="1:13" ht="18.95" customHeight="1">
      <c r="A100" s="248"/>
      <c r="B100" s="193"/>
      <c r="C100" s="248"/>
      <c r="D100" s="195"/>
      <c r="E100" s="257"/>
      <c r="F100" s="21"/>
      <c r="G100" s="265"/>
      <c r="H100" s="23"/>
      <c r="I100" s="27"/>
      <c r="J100" s="24"/>
      <c r="K100" s="94"/>
      <c r="L100" s="105"/>
      <c r="M100" s="250"/>
    </row>
    <row r="101" spans="1:13" ht="18.95" customHeight="1">
      <c r="A101" s="248"/>
      <c r="B101" s="193"/>
      <c r="C101" s="248"/>
      <c r="D101" s="195"/>
      <c r="E101" s="257"/>
      <c r="F101" s="21"/>
      <c r="G101" s="265"/>
      <c r="H101" s="23"/>
      <c r="I101" s="25"/>
      <c r="J101" s="24"/>
      <c r="K101" s="193"/>
      <c r="L101" s="100"/>
      <c r="M101" s="195"/>
    </row>
    <row r="102" spans="1:13" ht="18.95" customHeight="1">
      <c r="A102" s="248"/>
      <c r="B102" s="193"/>
      <c r="C102" s="248"/>
      <c r="D102" s="193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250"/>
    </row>
    <row r="104" spans="1:13">
      <c r="A104" s="248" t="s">
        <v>44</v>
      </c>
      <c r="B104" s="193"/>
      <c r="C104" s="193"/>
      <c r="D104" s="193"/>
      <c r="E104" s="193"/>
      <c r="F104" s="193"/>
      <c r="G104" s="193"/>
      <c r="H104" s="267"/>
      <c r="I104" s="193"/>
      <c r="J104" s="193"/>
      <c r="K104" s="193"/>
      <c r="L104" s="193"/>
      <c r="M104" s="195"/>
    </row>
    <row r="105" spans="1:13">
      <c r="A105" s="248" t="s">
        <v>33</v>
      </c>
      <c r="B105" s="193"/>
      <c r="C105" s="193"/>
      <c r="D105" s="193"/>
      <c r="E105" s="193"/>
      <c r="F105" s="193"/>
      <c r="G105" s="193" t="s">
        <v>34</v>
      </c>
      <c r="H105" s="193"/>
      <c r="I105" s="193"/>
      <c r="J105" s="193" t="s">
        <v>35</v>
      </c>
      <c r="K105" s="193"/>
      <c r="L105" s="193"/>
      <c r="M105" s="195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170</v>
      </c>
      <c r="K106" s="94"/>
      <c r="L106" s="94"/>
      <c r="M106" s="250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72" t="s">
        <v>49</v>
      </c>
      <c r="B108" s="673"/>
      <c r="C108" s="673"/>
      <c r="D108" s="673"/>
      <c r="E108" s="673"/>
      <c r="F108" s="673"/>
      <c r="G108" s="673"/>
      <c r="H108" s="673"/>
      <c r="I108" s="673"/>
      <c r="J108" s="673"/>
      <c r="K108" s="673"/>
      <c r="L108" s="673"/>
      <c r="M108" s="674"/>
    </row>
    <row r="109" spans="1:13" ht="35.1" customHeight="1">
      <c r="A109" s="244" t="s">
        <v>41</v>
      </c>
      <c r="B109" s="43"/>
      <c r="C109" s="43"/>
      <c r="D109" s="43"/>
      <c r="E109" s="43"/>
      <c r="F109" s="43"/>
      <c r="G109" s="44"/>
      <c r="H109" s="245" t="s">
        <v>11</v>
      </c>
      <c r="I109" s="45">
        <f>I82+1</f>
        <v>45786</v>
      </c>
      <c r="J109" s="43"/>
      <c r="K109" s="43"/>
      <c r="L109" s="43"/>
      <c r="M109" s="246"/>
    </row>
    <row r="110" spans="1:13" ht="16.5" customHeight="1">
      <c r="A110" s="247" t="s">
        <v>12</v>
      </c>
      <c r="B110" s="193"/>
      <c r="C110" s="195"/>
      <c r="D110" s="248" t="s">
        <v>13</v>
      </c>
      <c r="E110" s="193"/>
      <c r="F110" s="193"/>
      <c r="G110" s="193"/>
      <c r="H110" s="247" t="s">
        <v>14</v>
      </c>
      <c r="I110" s="249" t="s">
        <v>43</v>
      </c>
      <c r="J110" s="193"/>
      <c r="K110" s="193"/>
      <c r="L110" s="193"/>
      <c r="M110" s="195"/>
    </row>
    <row r="111" spans="1:13" ht="16.5" customHeight="1">
      <c r="A111" s="47" t="s">
        <v>15</v>
      </c>
      <c r="B111" s="48"/>
      <c r="C111" s="195"/>
      <c r="D111" s="61" t="str">
        <f>D84</f>
        <v>AEROSOL SERVICES</v>
      </c>
      <c r="E111" s="48"/>
      <c r="F111" s="48"/>
      <c r="G111" s="48"/>
      <c r="H111" s="47" t="s">
        <v>14</v>
      </c>
      <c r="I111" s="93">
        <f>I84</f>
        <v>0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250"/>
      <c r="E112" s="94"/>
      <c r="F112" s="11"/>
      <c r="G112" s="94"/>
      <c r="H112" s="94"/>
      <c r="I112" s="94"/>
      <c r="J112" s="94"/>
      <c r="K112" s="250"/>
      <c r="L112" s="50"/>
      <c r="M112" s="250"/>
    </row>
    <row r="113" spans="1:13" ht="18" customHeight="1">
      <c r="A113" s="251"/>
      <c r="B113" s="43"/>
      <c r="C113" s="252" t="s">
        <v>16</v>
      </c>
      <c r="D113" s="246"/>
      <c r="E113" s="51" t="s">
        <v>17</v>
      </c>
      <c r="F113" s="253" t="s">
        <v>18</v>
      </c>
      <c r="G113" s="43" t="s">
        <v>19</v>
      </c>
      <c r="H113" s="43"/>
      <c r="I113" s="15" t="s">
        <v>20</v>
      </c>
      <c r="J113" s="15" t="s">
        <v>21</v>
      </c>
      <c r="K113" s="246"/>
      <c r="L113" s="248" t="s">
        <v>22</v>
      </c>
      <c r="M113" s="195"/>
    </row>
    <row r="114" spans="1:13" ht="15.75" customHeight="1">
      <c r="A114" s="52"/>
      <c r="B114" s="94"/>
      <c r="C114" s="50"/>
      <c r="D114" s="250"/>
      <c r="E114" s="96" t="s">
        <v>23</v>
      </c>
      <c r="F114" s="11"/>
      <c r="G114" s="254" t="s">
        <v>24</v>
      </c>
      <c r="H114" s="51" t="s">
        <v>5</v>
      </c>
      <c r="I114" s="15" t="s">
        <v>25</v>
      </c>
      <c r="J114" s="17" t="s">
        <v>26</v>
      </c>
      <c r="K114" s="250"/>
      <c r="L114" s="96" t="s">
        <v>27</v>
      </c>
      <c r="M114" s="255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256">
        <v>1</v>
      </c>
      <c r="B116" s="257"/>
      <c r="C116" s="256">
        <v>2</v>
      </c>
      <c r="D116" s="258"/>
      <c r="E116" s="257">
        <v>3</v>
      </c>
      <c r="F116" s="21">
        <v>4</v>
      </c>
      <c r="G116" s="257">
        <v>5</v>
      </c>
      <c r="H116" s="21">
        <v>6</v>
      </c>
      <c r="I116" s="21">
        <v>7</v>
      </c>
      <c r="J116" s="21">
        <v>8</v>
      </c>
      <c r="K116" s="257"/>
      <c r="L116" s="21">
        <v>9</v>
      </c>
      <c r="M116" s="258">
        <v>10</v>
      </c>
    </row>
    <row r="117" spans="1:13" ht="18.95" customHeight="1">
      <c r="A117" s="259" t="s">
        <v>59</v>
      </c>
      <c r="B117" s="260"/>
      <c r="C117" s="268" t="str">
        <f>JL!O12</f>
        <v>Slepičí polévka s kapáním</v>
      </c>
      <c r="D117" s="195"/>
      <c r="E117" s="257" t="s">
        <v>31</v>
      </c>
      <c r="F117" s="87"/>
      <c r="G117" s="261"/>
      <c r="H117" s="23"/>
      <c r="I117" s="23"/>
      <c r="J117" s="24"/>
      <c r="K117" s="94"/>
      <c r="L117" s="100"/>
      <c r="M117" s="250"/>
    </row>
    <row r="118" spans="1:13" ht="18.95" customHeight="1">
      <c r="A118" s="259" t="s">
        <v>60</v>
      </c>
      <c r="B118" s="260"/>
      <c r="C118" s="248" t="str">
        <f>JL!O15</f>
        <v>Fazolová s rajčatovým protlakem</v>
      </c>
      <c r="D118" s="195"/>
      <c r="E118" s="96" t="s">
        <v>31</v>
      </c>
      <c r="F118" s="87"/>
      <c r="G118" s="101"/>
      <c r="H118" s="23"/>
      <c r="I118" s="25"/>
      <c r="J118" s="24"/>
      <c r="K118" s="193"/>
      <c r="L118" s="100"/>
      <c r="M118" s="195"/>
    </row>
    <row r="119" spans="1:13" ht="18.95" customHeight="1">
      <c r="A119" s="259" t="s">
        <v>84</v>
      </c>
      <c r="B119" s="189"/>
      <c r="C119" s="262" t="str">
        <f>JL!O19</f>
        <v>Smažené kuřecí mini-řízečky v sezamové strouhance, vařené brambory s máslem, citron</v>
      </c>
      <c r="D119" s="195"/>
      <c r="E119" s="257" t="s">
        <v>31</v>
      </c>
      <c r="F119" s="87"/>
      <c r="G119" s="263"/>
      <c r="H119" s="23"/>
      <c r="I119" s="25"/>
      <c r="J119" s="24"/>
      <c r="K119" s="94"/>
      <c r="L119" s="105"/>
      <c r="M119" s="250"/>
    </row>
    <row r="120" spans="1:13" ht="18.95" customHeight="1">
      <c r="A120" s="259" t="s">
        <v>86</v>
      </c>
      <c r="B120" s="264"/>
      <c r="C120" s="262" t="str">
        <f>JL!O23</f>
        <v>Milánské špagety z hovězího masa s rajčaty a bylinkami, sýr strouhaný</v>
      </c>
      <c r="D120" s="195"/>
      <c r="E120" s="96" t="s">
        <v>31</v>
      </c>
      <c r="F120" s="87"/>
      <c r="G120" s="263"/>
      <c r="H120" s="23"/>
      <c r="I120" s="25"/>
      <c r="J120" s="24"/>
      <c r="K120" s="193"/>
      <c r="L120" s="100"/>
      <c r="M120" s="195"/>
    </row>
    <row r="121" spans="1:13" ht="18.95" customHeight="1">
      <c r="A121" s="259" t="s">
        <v>85</v>
      </c>
      <c r="B121" s="264"/>
      <c r="C121" s="262" t="str">
        <f>JL!O27</f>
        <v xml:space="preserve">Italské Gnocchi s listovým špenátem a smetanou, strouhaný sýr </v>
      </c>
      <c r="D121" s="195"/>
      <c r="E121" s="257" t="s">
        <v>31</v>
      </c>
      <c r="F121" s="87"/>
      <c r="G121" s="263"/>
      <c r="H121" s="23"/>
      <c r="I121" s="27"/>
      <c r="J121" s="24"/>
      <c r="K121" s="193"/>
      <c r="L121" s="100"/>
      <c r="M121" s="195"/>
    </row>
    <row r="122" spans="1:13" ht="18.95" customHeight="1">
      <c r="A122" s="259" t="s">
        <v>128</v>
      </c>
      <c r="B122" s="191"/>
      <c r="C122" s="262" t="s">
        <v>129</v>
      </c>
      <c r="D122" s="195"/>
      <c r="E122" s="257" t="s">
        <v>31</v>
      </c>
      <c r="F122" s="87"/>
      <c r="G122" s="263"/>
      <c r="H122" s="23"/>
      <c r="I122" s="27"/>
      <c r="J122" s="24"/>
      <c r="K122" s="94"/>
      <c r="L122" s="105"/>
      <c r="M122" s="250"/>
    </row>
    <row r="123" spans="1:13" ht="18.95" customHeight="1">
      <c r="A123" s="408" t="s">
        <v>211</v>
      </c>
      <c r="B123" s="409"/>
      <c r="C123" s="670" t="str">
        <f>'objednávka CELK '!C56</f>
        <v>Pečená mořská Štíka (Hejk) s cibulí a pečenou slaninou se sýrem, vařené brambory, citron</v>
      </c>
      <c r="D123" s="671"/>
      <c r="E123" s="257"/>
      <c r="F123" s="87"/>
      <c r="G123" s="263"/>
      <c r="H123" s="23"/>
      <c r="I123" s="115"/>
      <c r="J123" s="24"/>
      <c r="K123" s="193"/>
      <c r="L123" s="100"/>
      <c r="M123" s="195"/>
    </row>
    <row r="124" spans="1:13" ht="18.95" customHeight="1">
      <c r="A124" s="248"/>
      <c r="B124" s="94"/>
      <c r="C124" s="248"/>
      <c r="D124" s="195"/>
      <c r="E124" s="257"/>
      <c r="F124" s="21"/>
      <c r="G124" s="265"/>
      <c r="H124" s="23"/>
      <c r="I124" s="27"/>
      <c r="J124" s="24"/>
      <c r="K124" s="94"/>
      <c r="L124" s="105"/>
      <c r="M124" s="250"/>
    </row>
    <row r="125" spans="1:13" ht="18.95" customHeight="1">
      <c r="A125" s="248"/>
      <c r="B125" s="193"/>
      <c r="C125" s="270"/>
      <c r="D125" s="266"/>
      <c r="E125" s="257"/>
      <c r="F125" s="21"/>
      <c r="G125" s="265"/>
      <c r="H125" s="23"/>
      <c r="I125" s="25"/>
      <c r="J125" s="24"/>
      <c r="K125" s="193"/>
      <c r="L125" s="100"/>
      <c r="M125" s="195"/>
    </row>
    <row r="126" spans="1:13" ht="36" customHeight="1">
      <c r="A126" s="256"/>
      <c r="B126" s="94"/>
      <c r="C126" s="248"/>
      <c r="D126" s="195"/>
      <c r="E126" s="257"/>
      <c r="F126" s="21"/>
      <c r="G126" s="265"/>
      <c r="H126" s="23"/>
      <c r="I126" s="25"/>
      <c r="J126" s="24"/>
      <c r="K126" s="193"/>
      <c r="L126" s="100"/>
      <c r="M126" s="195"/>
    </row>
    <row r="127" spans="1:13" ht="18.95" customHeight="1">
      <c r="A127" s="248"/>
      <c r="B127" s="193"/>
      <c r="C127" s="248"/>
      <c r="D127" s="195"/>
      <c r="E127" s="257"/>
      <c r="F127" s="21"/>
      <c r="G127" s="265"/>
      <c r="H127" s="23"/>
      <c r="I127" s="27"/>
      <c r="J127" s="24"/>
      <c r="K127" s="94"/>
      <c r="L127" s="105"/>
      <c r="M127" s="250"/>
    </row>
    <row r="128" spans="1:13" ht="18.95" customHeight="1">
      <c r="A128" s="248"/>
      <c r="B128" s="193"/>
      <c r="C128" s="248"/>
      <c r="D128" s="195"/>
      <c r="E128" s="257"/>
      <c r="F128" s="21"/>
      <c r="G128" s="265"/>
      <c r="H128" s="23"/>
      <c r="I128" s="25"/>
      <c r="J128" s="24"/>
      <c r="K128" s="193"/>
      <c r="L128" s="100"/>
      <c r="M128" s="195"/>
    </row>
    <row r="129" spans="1:13" ht="18.95" customHeight="1">
      <c r="A129" s="248"/>
      <c r="B129" s="193"/>
      <c r="C129" s="248"/>
      <c r="D129" s="193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250"/>
    </row>
    <row r="131" spans="1:13">
      <c r="A131" s="248" t="s">
        <v>44</v>
      </c>
      <c r="B131" s="193"/>
      <c r="C131" s="193"/>
      <c r="D131" s="193"/>
      <c r="E131" s="193"/>
      <c r="F131" s="193"/>
      <c r="G131" s="193"/>
      <c r="H131" s="267"/>
      <c r="I131" s="193"/>
      <c r="J131" s="193"/>
      <c r="K131" s="193"/>
      <c r="L131" s="193"/>
      <c r="M131" s="195"/>
    </row>
    <row r="132" spans="1:13">
      <c r="A132" s="248" t="s">
        <v>33</v>
      </c>
      <c r="B132" s="193"/>
      <c r="C132" s="193"/>
      <c r="D132" s="193"/>
      <c r="E132" s="193"/>
      <c r="F132" s="193"/>
      <c r="G132" s="193" t="s">
        <v>34</v>
      </c>
      <c r="H132" s="193"/>
      <c r="I132" s="193"/>
      <c r="J132" s="193" t="s">
        <v>35</v>
      </c>
      <c r="K132" s="193"/>
      <c r="L132" s="193"/>
      <c r="M132" s="195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170</v>
      </c>
      <c r="K133" s="94"/>
      <c r="L133" s="94"/>
      <c r="M133" s="250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72" t="s">
        <v>49</v>
      </c>
      <c r="B135" s="673"/>
      <c r="C135" s="673"/>
      <c r="D135" s="673"/>
      <c r="E135" s="673"/>
      <c r="F135" s="673"/>
      <c r="G135" s="673"/>
      <c r="H135" s="673"/>
      <c r="I135" s="673"/>
      <c r="J135" s="673"/>
      <c r="K135" s="673"/>
      <c r="L135" s="673"/>
      <c r="M135" s="67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K17" sqref="K17"/>
    </sheetView>
  </sheetViews>
  <sheetFormatPr defaultRowHeight="12.75"/>
  <cols>
    <col min="1" max="1" width="3.28515625" style="207" customWidth="1"/>
    <col min="2" max="2" width="8.7109375" style="207" customWidth="1"/>
    <col min="3" max="3" width="20.7109375" style="212" customWidth="1"/>
    <col min="4" max="4" width="8.7109375" style="207" customWidth="1"/>
    <col min="5" max="5" width="20.7109375" style="212" customWidth="1"/>
    <col min="6" max="6" width="8.7109375" style="207" customWidth="1"/>
    <col min="7" max="7" width="20.7109375" style="212" customWidth="1"/>
    <col min="8" max="8" width="8.7109375" style="207" customWidth="1"/>
    <col min="9" max="9" width="20.7109375" style="212" customWidth="1"/>
    <col min="10" max="10" width="8.7109375" style="207" customWidth="1"/>
    <col min="11" max="11" width="20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5" ht="20.100000000000001" customHeight="1">
      <c r="C1" s="211"/>
      <c r="E1" s="211"/>
      <c r="G1" s="211"/>
      <c r="I1" s="211"/>
      <c r="K1" s="211"/>
    </row>
    <row r="2" spans="2:15" ht="51" customHeight="1" thickBot="1">
      <c r="B2" s="604" t="s">
        <v>97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</row>
    <row r="3" spans="2:15" ht="0.95" customHeight="1" thickBot="1">
      <c r="B3" s="608"/>
      <c r="C3" s="609"/>
      <c r="D3" s="608"/>
      <c r="E3" s="609"/>
      <c r="F3" s="608"/>
      <c r="G3" s="609"/>
      <c r="H3" s="608"/>
      <c r="I3" s="609"/>
      <c r="J3" s="608"/>
      <c r="K3" s="609"/>
    </row>
    <row r="4" spans="2:15" s="215" customFormat="1" ht="21.95" customHeight="1" thickBot="1">
      <c r="B4" s="606" t="s">
        <v>51</v>
      </c>
      <c r="C4" s="607"/>
      <c r="D4" s="606" t="s">
        <v>6</v>
      </c>
      <c r="E4" s="607"/>
      <c r="F4" s="606" t="s">
        <v>52</v>
      </c>
      <c r="G4" s="607"/>
      <c r="H4" s="606" t="s">
        <v>7</v>
      </c>
      <c r="I4" s="607"/>
      <c r="J4" s="606" t="s">
        <v>8</v>
      </c>
      <c r="K4" s="607"/>
    </row>
    <row r="5" spans="2:15" s="219" customFormat="1" ht="20.100000000000001" customHeight="1" thickBot="1">
      <c r="B5" s="602">
        <v>45782</v>
      </c>
      <c r="C5" s="603"/>
      <c r="D5" s="602">
        <v>45783</v>
      </c>
      <c r="E5" s="603"/>
      <c r="F5" s="602">
        <v>45784</v>
      </c>
      <c r="G5" s="603"/>
      <c r="H5" s="602">
        <v>45785</v>
      </c>
      <c r="I5" s="603"/>
      <c r="J5" s="602">
        <v>45786</v>
      </c>
      <c r="K5" s="603"/>
    </row>
    <row r="6" spans="2:15" s="209" customFormat="1" ht="5.0999999999999996" customHeight="1" thickBot="1">
      <c r="B6" s="578"/>
      <c r="C6" s="579"/>
      <c r="D6" s="578"/>
      <c r="E6" s="579"/>
      <c r="F6" s="578"/>
      <c r="G6" s="579"/>
      <c r="H6" s="596"/>
      <c r="I6" s="597"/>
      <c r="J6" s="578"/>
      <c r="K6" s="579"/>
    </row>
    <row r="7" spans="2:15" s="209" customFormat="1" ht="20.100000000000001" customHeight="1">
      <c r="B7" s="600" t="s">
        <v>96</v>
      </c>
      <c r="C7" s="601"/>
      <c r="D7" s="600" t="s">
        <v>96</v>
      </c>
      <c r="E7" s="601"/>
      <c r="F7" s="600" t="s">
        <v>96</v>
      </c>
      <c r="G7" s="601"/>
      <c r="H7" s="586" t="s">
        <v>212</v>
      </c>
      <c r="I7" s="587"/>
      <c r="J7" s="600" t="s">
        <v>96</v>
      </c>
      <c r="K7" s="601"/>
    </row>
    <row r="8" spans="2:15" ht="54.95" customHeight="1">
      <c r="B8" s="580" t="s">
        <v>150</v>
      </c>
      <c r="C8" s="581"/>
      <c r="D8" s="580" t="s">
        <v>151</v>
      </c>
      <c r="E8" s="581"/>
      <c r="F8" s="580" t="s">
        <v>207</v>
      </c>
      <c r="G8" s="581"/>
      <c r="H8" s="588"/>
      <c r="I8" s="589"/>
      <c r="J8" s="580" t="s">
        <v>152</v>
      </c>
      <c r="K8" s="581"/>
    </row>
    <row r="9" spans="2:15" s="218" customFormat="1" ht="15.95" customHeight="1" thickBot="1">
      <c r="B9" s="216" t="s">
        <v>48</v>
      </c>
      <c r="C9" s="220" t="s">
        <v>111</v>
      </c>
      <c r="D9" s="216" t="s">
        <v>48</v>
      </c>
      <c r="E9" s="220" t="s">
        <v>153</v>
      </c>
      <c r="F9" s="216" t="s">
        <v>48</v>
      </c>
      <c r="G9" s="220" t="s">
        <v>111</v>
      </c>
      <c r="H9" s="588"/>
      <c r="I9" s="589"/>
      <c r="J9" s="216" t="s">
        <v>48</v>
      </c>
      <c r="K9" s="220" t="s">
        <v>133</v>
      </c>
    </row>
    <row r="10" spans="2:15" s="209" customFormat="1" ht="5.0999999999999996" customHeight="1">
      <c r="B10" s="578"/>
      <c r="C10" s="579"/>
      <c r="D10" s="578"/>
      <c r="E10" s="579"/>
      <c r="F10" s="578"/>
      <c r="G10" s="579"/>
      <c r="H10" s="588"/>
      <c r="I10" s="589"/>
      <c r="J10" s="578"/>
      <c r="K10" s="579"/>
    </row>
    <row r="11" spans="2:15" ht="20.100000000000001" customHeight="1">
      <c r="B11" s="582" t="s">
        <v>92</v>
      </c>
      <c r="C11" s="583"/>
      <c r="D11" s="582" t="s">
        <v>92</v>
      </c>
      <c r="E11" s="583"/>
      <c r="F11" s="582" t="s">
        <v>92</v>
      </c>
      <c r="G11" s="583"/>
      <c r="H11" s="588"/>
      <c r="I11" s="589"/>
      <c r="J11" s="582" t="s">
        <v>92</v>
      </c>
      <c r="K11" s="583"/>
    </row>
    <row r="12" spans="2:15" ht="45" customHeight="1">
      <c r="B12" s="584" t="s">
        <v>186</v>
      </c>
      <c r="C12" s="585"/>
      <c r="D12" s="584" t="s">
        <v>144</v>
      </c>
      <c r="E12" s="585"/>
      <c r="F12" s="584" t="s">
        <v>141</v>
      </c>
      <c r="G12" s="585"/>
      <c r="H12" s="588"/>
      <c r="I12" s="589"/>
      <c r="J12" s="584" t="s">
        <v>142</v>
      </c>
      <c r="K12" s="585"/>
      <c r="N12" s="210"/>
      <c r="O12" s="210"/>
    </row>
    <row r="13" spans="2:15" s="218" customFormat="1" ht="15.95" customHeight="1" thickBot="1">
      <c r="B13" s="216" t="s">
        <v>48</v>
      </c>
      <c r="C13" s="217" t="s">
        <v>187</v>
      </c>
      <c r="D13" s="216" t="s">
        <v>48</v>
      </c>
      <c r="E13" s="217" t="s">
        <v>126</v>
      </c>
      <c r="F13" s="216" t="s">
        <v>48</v>
      </c>
      <c r="G13" s="217" t="s">
        <v>130</v>
      </c>
      <c r="H13" s="588"/>
      <c r="I13" s="589"/>
      <c r="J13" s="216" t="s">
        <v>48</v>
      </c>
      <c r="K13" s="217" t="s">
        <v>126</v>
      </c>
    </row>
    <row r="14" spans="2:15" s="209" customFormat="1" ht="5.0999999999999996" customHeight="1">
      <c r="B14" s="578"/>
      <c r="C14" s="579"/>
      <c r="D14" s="578"/>
      <c r="E14" s="579"/>
      <c r="F14" s="578"/>
      <c r="G14" s="579"/>
      <c r="H14" s="588"/>
      <c r="I14" s="589"/>
      <c r="J14" s="578"/>
      <c r="K14" s="579"/>
    </row>
    <row r="15" spans="2:15" ht="20.100000000000001" customHeight="1">
      <c r="B15" s="594" t="s">
        <v>93</v>
      </c>
      <c r="C15" s="595"/>
      <c r="D15" s="594" t="s">
        <v>93</v>
      </c>
      <c r="E15" s="595"/>
      <c r="F15" s="594" t="s">
        <v>93</v>
      </c>
      <c r="G15" s="595"/>
      <c r="H15" s="588"/>
      <c r="I15" s="589"/>
      <c r="J15" s="594" t="s">
        <v>93</v>
      </c>
      <c r="K15" s="595"/>
    </row>
    <row r="16" spans="2:15" s="210" customFormat="1" ht="84.95" customHeight="1">
      <c r="B16" s="584" t="s">
        <v>232</v>
      </c>
      <c r="C16" s="585"/>
      <c r="D16" s="584" t="s">
        <v>234</v>
      </c>
      <c r="E16" s="585"/>
      <c r="F16" s="584" t="s">
        <v>168</v>
      </c>
      <c r="G16" s="585"/>
      <c r="H16" s="588"/>
      <c r="I16" s="589"/>
      <c r="J16" s="584" t="s">
        <v>235</v>
      </c>
      <c r="K16" s="585"/>
    </row>
    <row r="17" spans="2:14" s="218" customFormat="1" ht="15.95" customHeight="1" thickBot="1">
      <c r="B17" s="216" t="s">
        <v>48</v>
      </c>
      <c r="C17" s="217" t="s">
        <v>233</v>
      </c>
      <c r="D17" s="216" t="s">
        <v>48</v>
      </c>
      <c r="E17" s="217" t="s">
        <v>111</v>
      </c>
      <c r="F17" s="216" t="s">
        <v>48</v>
      </c>
      <c r="G17" s="217" t="s">
        <v>149</v>
      </c>
      <c r="H17" s="588"/>
      <c r="I17" s="589"/>
      <c r="J17" s="216" t="s">
        <v>48</v>
      </c>
      <c r="K17" s="217" t="s">
        <v>236</v>
      </c>
    </row>
    <row r="18" spans="2:14" s="209" customFormat="1" ht="5.0999999999999996" customHeight="1">
      <c r="B18" s="578"/>
      <c r="C18" s="579"/>
      <c r="D18" s="578"/>
      <c r="E18" s="579"/>
      <c r="F18" s="578"/>
      <c r="G18" s="579"/>
      <c r="H18" s="588"/>
      <c r="I18" s="589"/>
      <c r="J18" s="578"/>
      <c r="K18" s="579"/>
    </row>
    <row r="19" spans="2:14" ht="20.100000000000001" customHeight="1">
      <c r="B19" s="592" t="s">
        <v>98</v>
      </c>
      <c r="C19" s="593"/>
      <c r="D19" s="592" t="s">
        <v>98</v>
      </c>
      <c r="E19" s="593"/>
      <c r="F19" s="592" t="s">
        <v>98</v>
      </c>
      <c r="G19" s="593"/>
      <c r="H19" s="588"/>
      <c r="I19" s="589"/>
      <c r="J19" s="592" t="str">
        <f>F19</f>
        <v>ODPOLEDNÍ SVAČINKA</v>
      </c>
      <c r="K19" s="593"/>
    </row>
    <row r="20" spans="2:14" ht="54.95" customHeight="1">
      <c r="B20" s="580" t="s">
        <v>154</v>
      </c>
      <c r="C20" s="581"/>
      <c r="D20" s="580" t="s">
        <v>206</v>
      </c>
      <c r="E20" s="581"/>
      <c r="F20" s="580" t="s">
        <v>164</v>
      </c>
      <c r="G20" s="581"/>
      <c r="H20" s="588"/>
      <c r="I20" s="589"/>
      <c r="J20" s="580" t="s">
        <v>208</v>
      </c>
      <c r="K20" s="581"/>
      <c r="N20" s="306" t="s">
        <v>160</v>
      </c>
    </row>
    <row r="21" spans="2:14" s="218" customFormat="1" ht="15.95" customHeight="1" thickBot="1">
      <c r="B21" s="216" t="s">
        <v>48</v>
      </c>
      <c r="C21" s="220" t="s">
        <v>155</v>
      </c>
      <c r="D21" s="216" t="s">
        <v>48</v>
      </c>
      <c r="E21" s="220" t="s">
        <v>126</v>
      </c>
      <c r="F21" s="216" t="s">
        <v>48</v>
      </c>
      <c r="G21" s="220" t="s">
        <v>165</v>
      </c>
      <c r="H21" s="590"/>
      <c r="I21" s="591"/>
      <c r="J21" s="216" t="s">
        <v>48</v>
      </c>
      <c r="K21" s="220" t="s">
        <v>132</v>
      </c>
    </row>
    <row r="22" spans="2:14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4" ht="12" customHeight="1"/>
    <row r="24" spans="2:14" s="208" customFormat="1">
      <c r="B24" s="598" t="s">
        <v>95</v>
      </c>
      <c r="C24" s="598"/>
      <c r="E24" s="599" t="s">
        <v>94</v>
      </c>
      <c r="F24" s="599"/>
      <c r="G24" s="599"/>
      <c r="H24" s="599"/>
      <c r="I24" s="599"/>
      <c r="J24" s="599"/>
      <c r="K24" s="599"/>
    </row>
  </sheetData>
  <mergeCells count="6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F6:G6"/>
    <mergeCell ref="F8:G8"/>
    <mergeCell ref="F10:G10"/>
    <mergeCell ref="F11:G11"/>
    <mergeCell ref="F18:G18"/>
    <mergeCell ref="D11:E11"/>
    <mergeCell ref="H7:I21"/>
    <mergeCell ref="F19:G19"/>
    <mergeCell ref="J18:K18"/>
    <mergeCell ref="J19:K19"/>
    <mergeCell ref="J20:K20"/>
    <mergeCell ref="J14:K14"/>
    <mergeCell ref="J15:K15"/>
    <mergeCell ref="J16:K16"/>
    <mergeCell ref="J6:K6"/>
    <mergeCell ref="J8:K8"/>
    <mergeCell ref="J10:K10"/>
    <mergeCell ref="J11:K11"/>
    <mergeCell ref="J12:K12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207" customWidth="1"/>
    <col min="2" max="2" width="8.7109375" style="207" customWidth="1"/>
    <col min="3" max="3" width="27.7109375" style="212" customWidth="1"/>
    <col min="4" max="4" width="8.7109375" style="207" customWidth="1"/>
    <col min="5" max="5" width="27.7109375" style="212" customWidth="1"/>
    <col min="6" max="6" width="8.7109375" style="207" customWidth="1"/>
    <col min="7" max="7" width="27.7109375" style="212" customWidth="1"/>
    <col min="8" max="8" width="8.7109375" style="207" customWidth="1"/>
    <col min="9" max="9" width="27.7109375" style="212" customWidth="1"/>
    <col min="10" max="10" width="8.7109375" style="207" customWidth="1"/>
    <col min="11" max="11" width="27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604" t="s">
        <v>97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</row>
    <row r="3" spans="2:12" ht="0.95" customHeight="1" thickBot="1">
      <c r="B3" s="608"/>
      <c r="C3" s="609"/>
      <c r="D3" s="608"/>
      <c r="E3" s="609"/>
      <c r="F3" s="608"/>
      <c r="G3" s="609"/>
      <c r="H3" s="608"/>
      <c r="I3" s="609"/>
      <c r="J3" s="608"/>
      <c r="K3" s="609"/>
    </row>
    <row r="4" spans="2:12" s="215" customFormat="1" ht="21.95" customHeight="1" thickBot="1">
      <c r="B4" s="628" t="str">
        <f>JL!B9</f>
        <v>PONDĚLÍ</v>
      </c>
      <c r="C4" s="629"/>
      <c r="D4" s="628" t="str">
        <f>JL!E9</f>
        <v>ÚTERÝ</v>
      </c>
      <c r="E4" s="629"/>
      <c r="F4" s="628" t="str">
        <f>JL!H9</f>
        <v>STŘEDA</v>
      </c>
      <c r="G4" s="629"/>
      <c r="H4" s="628" t="str">
        <f>JL!K9</f>
        <v>ČTVRTEK</v>
      </c>
      <c r="I4" s="629"/>
      <c r="J4" s="628" t="str">
        <f>JL!N9</f>
        <v>PÁTEK</v>
      </c>
      <c r="K4" s="629"/>
    </row>
    <row r="5" spans="2:12" s="219" customFormat="1" ht="20.100000000000001" customHeight="1" thickBot="1">
      <c r="B5" s="630">
        <f>JL!B10</f>
        <v>45782</v>
      </c>
      <c r="C5" s="631"/>
      <c r="D5" s="630">
        <f>B5+1</f>
        <v>45783</v>
      </c>
      <c r="E5" s="631"/>
      <c r="F5" s="630">
        <f t="shared" ref="F5" si="0">D5+1</f>
        <v>45784</v>
      </c>
      <c r="G5" s="631"/>
      <c r="H5" s="630">
        <f t="shared" ref="H5" si="1">F5+1</f>
        <v>45785</v>
      </c>
      <c r="I5" s="631"/>
      <c r="J5" s="630">
        <f t="shared" ref="J5" si="2">H5+1</f>
        <v>45786</v>
      </c>
      <c r="K5" s="631"/>
    </row>
    <row r="6" spans="2:12" s="209" customFormat="1" ht="5.0999999999999996" customHeight="1">
      <c r="B6" s="624"/>
      <c r="C6" s="625"/>
      <c r="D6" s="624"/>
      <c r="E6" s="625"/>
      <c r="F6" s="624"/>
      <c r="G6" s="625"/>
      <c r="H6" s="624"/>
      <c r="I6" s="625"/>
      <c r="J6" s="624"/>
      <c r="K6" s="625"/>
    </row>
    <row r="7" spans="2:12" s="223" customFormat="1" ht="24.95" customHeight="1">
      <c r="B7" s="626" t="s">
        <v>104</v>
      </c>
      <c r="C7" s="627"/>
      <c r="D7" s="626" t="s">
        <v>100</v>
      </c>
      <c r="E7" s="627"/>
      <c r="F7" s="626" t="s">
        <v>101</v>
      </c>
      <c r="G7" s="627"/>
      <c r="H7" s="626" t="s">
        <v>102</v>
      </c>
      <c r="I7" s="627"/>
      <c r="J7" s="626" t="s">
        <v>103</v>
      </c>
      <c r="K7" s="627"/>
    </row>
    <row r="8" spans="2:12" s="221" customFormat="1" ht="275.10000000000002" customHeight="1">
      <c r="B8" s="622" t="str">
        <f>'JL ŠKOLKA'!B8</f>
        <v>Vánočka s máslem a marmeládou</v>
      </c>
      <c r="C8" s="623"/>
      <c r="D8" s="612" t="str">
        <f>'JL ŠKOLKA'!D8</f>
        <v>Chléb s pomazánkou z vepřové pečeně</v>
      </c>
      <c r="E8" s="613"/>
      <c r="F8" s="612" t="str">
        <f>'JL ŠKOLKA'!F8</f>
        <v>Kaiserka s jemnou tuňákovou pomazánkou, zelenina</v>
      </c>
      <c r="G8" s="613"/>
      <c r="H8" s="612">
        <f>'JL ŠKOLKA'!H8</f>
        <v>0</v>
      </c>
      <c r="I8" s="613"/>
      <c r="J8" s="612" t="str">
        <f>'JL ŠKOLKA'!J8</f>
        <v>Ovocný jogurt s kukuřičnými lupínky</v>
      </c>
      <c r="K8" s="613"/>
    </row>
    <row r="9" spans="2:12" s="218" customFormat="1" ht="15.95" customHeight="1" thickBot="1">
      <c r="B9" s="216" t="s">
        <v>48</v>
      </c>
      <c r="C9" s="220">
        <f>JL!D42</f>
        <v>0</v>
      </c>
      <c r="D9" s="216" t="s">
        <v>48</v>
      </c>
      <c r="E9" s="220">
        <f>JL!G42</f>
        <v>0</v>
      </c>
      <c r="F9" s="216" t="s">
        <v>48</v>
      </c>
      <c r="G9" s="220">
        <f>JL!J42</f>
        <v>0</v>
      </c>
      <c r="H9" s="216" t="s">
        <v>48</v>
      </c>
      <c r="I9" s="220">
        <f>JL!M42</f>
        <v>0</v>
      </c>
      <c r="J9" s="216" t="s">
        <v>48</v>
      </c>
      <c r="K9" s="220">
        <f>JL!P42</f>
        <v>0</v>
      </c>
    </row>
    <row r="10" spans="2:12" s="209" customFormat="1" ht="5.0999999999999996" customHeight="1">
      <c r="B10" s="616"/>
      <c r="C10" s="617"/>
      <c r="D10" s="616"/>
      <c r="E10" s="617"/>
      <c r="F10" s="616"/>
      <c r="G10" s="617"/>
      <c r="H10" s="616"/>
      <c r="I10" s="617"/>
      <c r="J10" s="616"/>
      <c r="K10" s="617"/>
    </row>
    <row r="11" spans="2:12" ht="20.100000000000001" hidden="1" customHeight="1">
      <c r="B11" s="620" t="s">
        <v>92</v>
      </c>
      <c r="C11" s="621"/>
      <c r="D11" s="620" t="s">
        <v>92</v>
      </c>
      <c r="E11" s="621"/>
      <c r="F11" s="620" t="s">
        <v>92</v>
      </c>
      <c r="G11" s="621"/>
      <c r="H11" s="620" t="s">
        <v>92</v>
      </c>
      <c r="I11" s="621"/>
      <c r="J11" s="620" t="s">
        <v>92</v>
      </c>
      <c r="K11" s="621"/>
    </row>
    <row r="12" spans="2:12" s="221" customFormat="1" ht="30" hidden="1" customHeight="1">
      <c r="B12" s="614" t="str">
        <f>JL!C15</f>
        <v>Bramborová s houbami</v>
      </c>
      <c r="C12" s="615"/>
      <c r="D12" s="614" t="str">
        <f>JL!F12</f>
        <v>Kroupová se zeleninou</v>
      </c>
      <c r="E12" s="615"/>
      <c r="F12" s="614" t="str">
        <f>JL!I15</f>
        <v>Gulášová ze sojového masa</v>
      </c>
      <c r="G12" s="615"/>
      <c r="H12" s="614">
        <f>JL!L12</f>
        <v>0</v>
      </c>
      <c r="I12" s="615"/>
      <c r="J12" s="614" t="str">
        <f>JL!O12</f>
        <v>Slepičí polévka s kapáním</v>
      </c>
      <c r="K12" s="615"/>
    </row>
    <row r="13" spans="2:12" s="218" customFormat="1" ht="15.95" hidden="1" customHeight="1" thickBot="1">
      <c r="B13" s="216" t="s">
        <v>48</v>
      </c>
      <c r="C13" s="217" t="str">
        <f>JL!D16</f>
        <v>1,9,7</v>
      </c>
      <c r="D13" s="216" t="s">
        <v>48</v>
      </c>
      <c r="E13" s="217" t="str">
        <f>JL!G13</f>
        <v>1a,1c,9</v>
      </c>
      <c r="F13" s="216" t="s">
        <v>48</v>
      </c>
      <c r="G13" s="217" t="str">
        <f>JL!J16</f>
        <v>9,1a,7,3</v>
      </c>
      <c r="H13" s="216" t="s">
        <v>48</v>
      </c>
      <c r="I13" s="217">
        <f>JL!M13</f>
        <v>0</v>
      </c>
      <c r="J13" s="216" t="s">
        <v>48</v>
      </c>
      <c r="K13" s="217" t="str">
        <f>JL!P13</f>
        <v>1a,3,7,9</v>
      </c>
    </row>
    <row r="14" spans="2:12" s="209" customFormat="1" ht="5.0999999999999996" hidden="1" customHeight="1">
      <c r="B14" s="616"/>
      <c r="C14" s="617"/>
      <c r="D14" s="616"/>
      <c r="E14" s="617"/>
      <c r="F14" s="616"/>
      <c r="G14" s="617"/>
      <c r="H14" s="616"/>
      <c r="I14" s="617"/>
      <c r="J14" s="616"/>
      <c r="K14" s="617"/>
    </row>
    <row r="15" spans="2:12" ht="20.100000000000001" hidden="1" customHeight="1">
      <c r="B15" s="618" t="s">
        <v>93</v>
      </c>
      <c r="C15" s="619"/>
      <c r="D15" s="618" t="s">
        <v>93</v>
      </c>
      <c r="E15" s="619"/>
      <c r="F15" s="618" t="s">
        <v>93</v>
      </c>
      <c r="G15" s="619"/>
      <c r="H15" s="618" t="s">
        <v>93</v>
      </c>
      <c r="I15" s="619"/>
      <c r="J15" s="618" t="s">
        <v>93</v>
      </c>
      <c r="K15" s="619"/>
    </row>
    <row r="16" spans="2:12" s="221" customFormat="1" ht="84.95" hidden="1" customHeight="1">
      <c r="B16" s="614" t="str">
        <f>JL!C23</f>
        <v>Restovaná drůbeží játra na cibulce, vařené brambory, tatarská omáčka</v>
      </c>
      <c r="C16" s="615"/>
      <c r="D16" s="614" t="str">
        <f>JL!F27</f>
        <v>Palačinky plněné zavařeninou jahodová omáčka, zakysaná smetana</v>
      </c>
      <c r="E16" s="615"/>
      <c r="F16" s="614" t="str">
        <f>JL!I23</f>
        <v>Smažený holandský řízek se sýrem, bramborová kaše s máslem</v>
      </c>
      <c r="G16" s="615"/>
      <c r="H16" s="614">
        <f>JL!L23</f>
        <v>0</v>
      </c>
      <c r="I16" s="615"/>
      <c r="J16" s="614" t="str">
        <f>JL!O19</f>
        <v>Smažené kuřecí mini-řízečky v sezamové strouhance, vařené brambory s máslem, citron</v>
      </c>
      <c r="K16" s="615"/>
    </row>
    <row r="17" spans="2:11" s="218" customFormat="1" ht="15.95" hidden="1" customHeight="1" thickBot="1">
      <c r="B17" s="216" t="s">
        <v>48</v>
      </c>
      <c r="C17" s="217" t="str">
        <f>JL!D21</f>
        <v>1a,3,6,7</v>
      </c>
      <c r="D17" s="216" t="s">
        <v>48</v>
      </c>
      <c r="E17" s="217" t="str">
        <f>JL!G29</f>
        <v>1a,3,7</v>
      </c>
      <c r="F17" s="216" t="s">
        <v>48</v>
      </c>
      <c r="G17" s="217" t="str">
        <f>JL!J25</f>
        <v>1a, 3, 7, 12</v>
      </c>
      <c r="H17" s="216" t="s">
        <v>48</v>
      </c>
      <c r="I17" s="217">
        <f>JL!M25</f>
        <v>0</v>
      </c>
      <c r="J17" s="216" t="s">
        <v>48</v>
      </c>
      <c r="K17" s="217" t="str">
        <f>JL!P21</f>
        <v>1a,3,6,7,11</v>
      </c>
    </row>
    <row r="18" spans="2:11" s="209" customFormat="1" ht="5.0999999999999996" hidden="1" customHeight="1">
      <c r="B18" s="616"/>
      <c r="C18" s="617"/>
      <c r="D18" s="616"/>
      <c r="E18" s="617"/>
      <c r="F18" s="616"/>
      <c r="G18" s="617"/>
      <c r="H18" s="616"/>
      <c r="I18" s="617"/>
      <c r="J18" s="616"/>
      <c r="K18" s="617"/>
    </row>
    <row r="19" spans="2:11" s="222" customFormat="1" ht="24.95" customHeight="1">
      <c r="B19" s="610" t="s">
        <v>99</v>
      </c>
      <c r="C19" s="611"/>
      <c r="D19" s="610" t="str">
        <f>B19</f>
        <v>ODPOLEDNÍ SVAČINKA (11:00)</v>
      </c>
      <c r="E19" s="611"/>
      <c r="F19" s="610" t="str">
        <f>D19</f>
        <v>ODPOLEDNÍ SVAČINKA (11:00)</v>
      </c>
      <c r="G19" s="611"/>
      <c r="H19" s="610" t="str">
        <f>F19</f>
        <v>ODPOLEDNÍ SVAČINKA (11:00)</v>
      </c>
      <c r="I19" s="611"/>
      <c r="J19" s="610" t="str">
        <f>H19</f>
        <v>ODPOLEDNÍ SVAČINKA (11:00)</v>
      </c>
      <c r="K19" s="611"/>
    </row>
    <row r="20" spans="2:11" s="221" customFormat="1" ht="275.10000000000002" customHeight="1">
      <c r="B20" s="612" t="str">
        <f>'JL ŠKOLKA'!B20</f>
        <v>Houska s balkánskou pomazánkou, zelenina</v>
      </c>
      <c r="C20" s="613"/>
      <c r="D20" s="612" t="str">
        <f>'JL ŠKOLKA'!D20</f>
        <v>Obložená veka, ovoce</v>
      </c>
      <c r="E20" s="613"/>
      <c r="F20" s="612" t="str">
        <f>'JL ŠKOLKA'!F20</f>
        <v>Rýžová kaše s broskvemi</v>
      </c>
      <c r="G20" s="613"/>
      <c r="H20" s="612">
        <f>'JL ŠKOLKA'!H20</f>
        <v>0</v>
      </c>
      <c r="I20" s="613"/>
      <c r="J20" s="612" t="str">
        <f>'JL ŠKOLKA'!J20</f>
        <v>Chléb s máslem a plátky vařeného vejce, cherry rajčátko</v>
      </c>
      <c r="K20" s="613"/>
    </row>
    <row r="21" spans="2:11" s="218" customFormat="1" ht="15.95" customHeight="1" thickBot="1">
      <c r="B21" s="216" t="s">
        <v>48</v>
      </c>
      <c r="C21" s="220">
        <f>JL!D48</f>
        <v>0</v>
      </c>
      <c r="D21" s="216" t="s">
        <v>48</v>
      </c>
      <c r="E21" s="220">
        <f>JL!G48</f>
        <v>0</v>
      </c>
      <c r="F21" s="216" t="s">
        <v>48</v>
      </c>
      <c r="G21" s="220">
        <f>JL!J48</f>
        <v>0</v>
      </c>
      <c r="H21" s="216" t="s">
        <v>48</v>
      </c>
      <c r="I21" s="220">
        <f>JL!M48</f>
        <v>0</v>
      </c>
      <c r="J21" s="216" t="s">
        <v>48</v>
      </c>
      <c r="K21" s="220">
        <f>JL!P48</f>
        <v>0</v>
      </c>
    </row>
    <row r="22" spans="2:11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1" ht="12" customHeight="1"/>
    <row r="24" spans="2:11" s="208" customFormat="1">
      <c r="B24" s="598" t="s">
        <v>95</v>
      </c>
      <c r="C24" s="598"/>
      <c r="E24" s="599" t="s">
        <v>94</v>
      </c>
      <c r="F24" s="599"/>
      <c r="G24" s="599"/>
      <c r="H24" s="599"/>
      <c r="I24" s="599"/>
      <c r="J24" s="599"/>
      <c r="K24" s="599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3" customWidth="1"/>
    <col min="2" max="2" width="10.140625" style="63" customWidth="1"/>
    <col min="3" max="4" width="15.7109375" style="63" customWidth="1"/>
    <col min="5" max="8" width="12.7109375" style="63" customWidth="1"/>
    <col min="9" max="10" width="12.7109375" style="63" hidden="1" customWidth="1"/>
    <col min="11" max="11" width="20.7109375" style="63" customWidth="1"/>
    <col min="12" max="13" width="12.7109375" style="63" customWidth="1"/>
    <col min="14" max="16384" width="9.140625" style="63"/>
  </cols>
  <sheetData>
    <row r="1" spans="1:13" ht="35.1" customHeight="1" thickTop="1" thickBot="1">
      <c r="A1" s="651" t="s">
        <v>56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3"/>
    </row>
    <row r="2" spans="1:13" s="68" customFormat="1" ht="18" customHeight="1" thickTop="1" thickBot="1">
      <c r="A2" s="64" t="s">
        <v>57</v>
      </c>
      <c r="B2" s="64" t="s">
        <v>58</v>
      </c>
      <c r="C2" s="65" t="s">
        <v>59</v>
      </c>
      <c r="D2" s="66" t="s">
        <v>60</v>
      </c>
      <c r="E2" s="654" t="s">
        <v>61</v>
      </c>
      <c r="F2" s="654"/>
      <c r="G2" s="654" t="s">
        <v>62</v>
      </c>
      <c r="H2" s="654"/>
      <c r="I2" s="654" t="s">
        <v>63</v>
      </c>
      <c r="J2" s="654"/>
      <c r="K2" s="67" t="s">
        <v>64</v>
      </c>
      <c r="L2" s="655" t="s">
        <v>65</v>
      </c>
      <c r="M2" s="655"/>
    </row>
    <row r="3" spans="1:13" s="73" customFormat="1" ht="15" customHeight="1" thickTop="1" thickBot="1">
      <c r="A3" s="648">
        <f>JL!B10</f>
        <v>45782</v>
      </c>
      <c r="B3" s="649" t="s">
        <v>51</v>
      </c>
      <c r="C3" s="650" t="str">
        <f>JL!C12</f>
        <v>Drůbeží vývar se zeleninou a těstovinou</v>
      </c>
      <c r="D3" s="650" t="str">
        <f>JL!C15</f>
        <v>Bramborová s houbami</v>
      </c>
      <c r="E3" s="69" t="s">
        <v>53</v>
      </c>
      <c r="F3" s="70" t="s">
        <v>55</v>
      </c>
      <c r="G3" s="69" t="s">
        <v>53</v>
      </c>
      <c r="H3" s="70" t="s">
        <v>55</v>
      </c>
      <c r="I3" s="69" t="s">
        <v>53</v>
      </c>
      <c r="J3" s="70" t="s">
        <v>55</v>
      </c>
      <c r="K3" s="71" t="s">
        <v>54</v>
      </c>
      <c r="L3" s="69"/>
      <c r="M3" s="72" t="s">
        <v>66</v>
      </c>
    </row>
    <row r="4" spans="1:13" s="75" customFormat="1" ht="35.1" customHeight="1" thickBot="1">
      <c r="A4" s="637"/>
      <c r="B4" s="639"/>
      <c r="C4" s="642"/>
      <c r="D4" s="642"/>
      <c r="E4" s="645" t="str">
        <f>JL!C19</f>
        <v>Vepřová kýta po Bavorsku s okurkami, slaninou a smetanou, houskové knedlíky</v>
      </c>
      <c r="F4" s="646"/>
      <c r="G4" s="645" t="str">
        <f>JL!C23</f>
        <v>Restovaná drůbeží játra na cibulce, vařené brambory, tatarská omáčka</v>
      </c>
      <c r="H4" s="646"/>
      <c r="I4" s="645" t="str">
        <f>JL!E23</f>
        <v>2.</v>
      </c>
      <c r="J4" s="646"/>
      <c r="K4" s="74" t="str">
        <f>JL!C27</f>
        <v>Čínské nudle s restovanou pikentní zeleninou a rostlinným masem Robi</v>
      </c>
      <c r="L4" s="645" t="str">
        <f>JL!C32</f>
        <v>Kuřecí placičky s pórkem a cibulí, šťouchané brambory s cibulí, americký dressing</v>
      </c>
      <c r="M4" s="647"/>
    </row>
    <row r="5" spans="1:13" s="80" customFormat="1" ht="26.1" customHeight="1" thickBot="1">
      <c r="A5" s="637"/>
      <c r="B5" s="639"/>
      <c r="C5" s="76">
        <v>6.12</v>
      </c>
      <c r="D5" s="76">
        <v>5.43</v>
      </c>
      <c r="E5" s="77">
        <v>33.799999999999997</v>
      </c>
      <c r="F5" s="78">
        <v>37.36</v>
      </c>
      <c r="G5" s="77">
        <v>33.03</v>
      </c>
      <c r="H5" s="78"/>
      <c r="I5" s="77"/>
      <c r="J5" s="78"/>
      <c r="K5" s="76">
        <v>25.42</v>
      </c>
      <c r="L5" s="77"/>
      <c r="M5" s="79">
        <v>49.36</v>
      </c>
    </row>
    <row r="6" spans="1:13" s="73" customFormat="1" ht="15" customHeight="1" thickBot="1">
      <c r="A6" s="637">
        <f>A3+1</f>
        <v>45783</v>
      </c>
      <c r="B6" s="639" t="s">
        <v>6</v>
      </c>
      <c r="C6" s="641" t="str">
        <f>JL!F12</f>
        <v>Kroupová se zeleninou</v>
      </c>
      <c r="D6" s="641" t="str">
        <f>JL!F15</f>
        <v>Rajčatová polévka s rýží</v>
      </c>
      <c r="E6" s="81" t="s">
        <v>53</v>
      </c>
      <c r="F6" s="82" t="s">
        <v>55</v>
      </c>
      <c r="G6" s="81" t="s">
        <v>53</v>
      </c>
      <c r="H6" s="82" t="s">
        <v>55</v>
      </c>
      <c r="I6" s="81" t="s">
        <v>53</v>
      </c>
      <c r="J6" s="82" t="s">
        <v>55</v>
      </c>
      <c r="K6" s="83" t="s">
        <v>54</v>
      </c>
      <c r="L6" s="81"/>
      <c r="M6" s="84" t="s">
        <v>66</v>
      </c>
    </row>
    <row r="7" spans="1:13" s="75" customFormat="1" ht="35.1" customHeight="1" thickBot="1">
      <c r="A7" s="637"/>
      <c r="B7" s="639"/>
      <c r="C7" s="642"/>
      <c r="D7" s="642"/>
      <c r="E7" s="633" t="str">
        <f>JL!F19</f>
        <v>Pečená kuřecí prsa s pepřovou omáčkou, šťouchané brambory s anglickou slaninou a cibulí</v>
      </c>
      <c r="F7" s="634"/>
      <c r="G7" s="633" t="str">
        <f>JL!F23</f>
        <v>Hovězí kostky dušené na slanině, bramborové knedlíky</v>
      </c>
      <c r="H7" s="634"/>
      <c r="I7" s="633" t="e">
        <f>JL!#REF!</f>
        <v>#REF!</v>
      </c>
      <c r="J7" s="634"/>
      <c r="K7" s="85" t="str">
        <f>JL!F27</f>
        <v>Palačinky plněné zavařeninou jahodová omáčka, zakysaná smetana</v>
      </c>
      <c r="L7" s="635" t="str">
        <f>JL!F32</f>
        <v>Pečený asijský vepřový bůček Hoisin, zeleninový salát, smažená vaječná rýže</v>
      </c>
      <c r="M7" s="636"/>
    </row>
    <row r="8" spans="1:13" s="80" customFormat="1" ht="26.1" customHeight="1" thickBot="1">
      <c r="A8" s="637"/>
      <c r="B8" s="639"/>
      <c r="C8" s="76">
        <v>6.38</v>
      </c>
      <c r="D8" s="76">
        <v>6.21</v>
      </c>
      <c r="E8" s="77">
        <v>37.67</v>
      </c>
      <c r="F8" s="78">
        <v>40.67</v>
      </c>
      <c r="G8" s="77">
        <v>33.21</v>
      </c>
      <c r="H8" s="78">
        <v>35.75</v>
      </c>
      <c r="I8" s="77"/>
      <c r="J8" s="78"/>
      <c r="K8" s="76">
        <v>29.48</v>
      </c>
      <c r="L8" s="77"/>
      <c r="M8" s="79">
        <v>48.44</v>
      </c>
    </row>
    <row r="9" spans="1:13" s="73" customFormat="1" ht="15" customHeight="1" thickBot="1">
      <c r="A9" s="637">
        <f t="shared" ref="A9" si="0">A6+1</f>
        <v>45784</v>
      </c>
      <c r="B9" s="639" t="s">
        <v>52</v>
      </c>
      <c r="C9" s="641" t="str">
        <f>JL!I12</f>
        <v>Hovězí s masem a rýží</v>
      </c>
      <c r="D9" s="641" t="str">
        <f>JL!I15</f>
        <v>Gulášová ze sojového masa</v>
      </c>
      <c r="E9" s="81" t="s">
        <v>53</v>
      </c>
      <c r="F9" s="82" t="s">
        <v>55</v>
      </c>
      <c r="G9" s="81" t="s">
        <v>53</v>
      </c>
      <c r="H9" s="82" t="s">
        <v>55</v>
      </c>
      <c r="I9" s="81" t="s">
        <v>53</v>
      </c>
      <c r="J9" s="82" t="s">
        <v>55</v>
      </c>
      <c r="K9" s="83" t="s">
        <v>54</v>
      </c>
      <c r="L9" s="81"/>
      <c r="M9" s="84" t="s">
        <v>66</v>
      </c>
    </row>
    <row r="10" spans="1:13" s="75" customFormat="1" ht="35.1" customHeight="1" thickBot="1">
      <c r="A10" s="637"/>
      <c r="B10" s="639"/>
      <c r="C10" s="642"/>
      <c r="D10" s="642"/>
      <c r="E10" s="633" t="str">
        <f>JL!I19</f>
        <v>Frankfurtská hovězí pečeně, houskové knedlíky</v>
      </c>
      <c r="F10" s="634"/>
      <c r="G10" s="633" t="str">
        <f>JL!I23</f>
        <v>Smažený holandský řízek se sýrem, bramborová kaše s máslem</v>
      </c>
      <c r="H10" s="634"/>
      <c r="I10" s="635" t="e">
        <f>JL!#REF!</f>
        <v>#REF!</v>
      </c>
      <c r="J10" s="643"/>
      <c r="K10" s="85" t="str">
        <f>JL!I27</f>
        <v>Sojové maso s WOK zeleninou, asijské rýžové nudle</v>
      </c>
      <c r="L10" s="633" t="e">
        <f>JL!#REF!</f>
        <v>#REF!</v>
      </c>
      <c r="M10" s="644"/>
    </row>
    <row r="11" spans="1:13" s="80" customFormat="1" ht="26.1" customHeight="1" thickBot="1">
      <c r="A11" s="637"/>
      <c r="B11" s="639"/>
      <c r="C11" s="76">
        <v>6.91</v>
      </c>
      <c r="D11" s="76">
        <v>7.29</v>
      </c>
      <c r="E11" s="77">
        <v>32.56</v>
      </c>
      <c r="F11" s="78">
        <v>35.43</v>
      </c>
      <c r="G11" s="77">
        <v>29.46</v>
      </c>
      <c r="H11" s="78">
        <v>32.26</v>
      </c>
      <c r="I11" s="77"/>
      <c r="J11" s="78"/>
      <c r="K11" s="76">
        <v>26.95</v>
      </c>
      <c r="L11" s="77"/>
      <c r="M11" s="79">
        <v>48.32</v>
      </c>
    </row>
    <row r="12" spans="1:13" s="73" customFormat="1" ht="15" customHeight="1" thickBot="1">
      <c r="A12" s="637">
        <f t="shared" ref="A12" si="1">A9+1</f>
        <v>45785</v>
      </c>
      <c r="B12" s="639" t="s">
        <v>7</v>
      </c>
      <c r="C12" s="641">
        <f>JL!L12</f>
        <v>0</v>
      </c>
      <c r="D12" s="641">
        <f>JL!L15</f>
        <v>0</v>
      </c>
      <c r="E12" s="81" t="s">
        <v>53</v>
      </c>
      <c r="F12" s="82" t="s">
        <v>55</v>
      </c>
      <c r="G12" s="81" t="s">
        <v>90</v>
      </c>
      <c r="H12" s="82"/>
      <c r="I12" s="81" t="s">
        <v>53</v>
      </c>
      <c r="J12" s="82" t="s">
        <v>55</v>
      </c>
      <c r="K12" s="83" t="s">
        <v>54</v>
      </c>
      <c r="L12" s="81"/>
      <c r="M12" s="84" t="s">
        <v>66</v>
      </c>
    </row>
    <row r="13" spans="1:13" s="75" customFormat="1" ht="35.1" customHeight="1" thickBot="1">
      <c r="A13" s="637"/>
      <c r="B13" s="639"/>
      <c r="C13" s="642"/>
      <c r="D13" s="642"/>
      <c r="E13" s="633">
        <f>JL!L19</f>
        <v>0</v>
      </c>
      <c r="F13" s="634"/>
      <c r="G13" s="633">
        <f>JL!L23</f>
        <v>0</v>
      </c>
      <c r="H13" s="634"/>
      <c r="I13" s="633" t="e">
        <f>JL!#REF!</f>
        <v>#REF!</v>
      </c>
      <c r="J13" s="634"/>
      <c r="K13" s="85">
        <f>JL!L27</f>
        <v>0</v>
      </c>
      <c r="L13" s="635">
        <f>JL!L32</f>
        <v>0</v>
      </c>
      <c r="M13" s="636"/>
    </row>
    <row r="14" spans="1:13" s="80" customFormat="1" ht="26.1" customHeight="1" thickBot="1">
      <c r="A14" s="637"/>
      <c r="B14" s="639"/>
      <c r="C14" s="76">
        <v>5.08</v>
      </c>
      <c r="D14" s="76">
        <v>7.12</v>
      </c>
      <c r="E14" s="77">
        <v>29.48</v>
      </c>
      <c r="F14" s="78"/>
      <c r="G14" s="77">
        <v>31.09</v>
      </c>
      <c r="H14" s="78"/>
      <c r="I14" s="77"/>
      <c r="J14" s="78"/>
      <c r="K14" s="76">
        <v>26.47</v>
      </c>
      <c r="L14" s="77"/>
      <c r="M14" s="79">
        <v>68.599999999999994</v>
      </c>
    </row>
    <row r="15" spans="1:13" s="73" customFormat="1" ht="15" customHeight="1" thickBot="1">
      <c r="A15" s="637">
        <f t="shared" ref="A15" si="2">A12+1</f>
        <v>45786</v>
      </c>
      <c r="B15" s="639" t="s">
        <v>8</v>
      </c>
      <c r="C15" s="641" t="str">
        <f>JL!O12</f>
        <v>Slepičí polévka s kapáním</v>
      </c>
      <c r="D15" s="641" t="str">
        <f>JL!O15</f>
        <v>Fazolová s rajčatovým protlakem</v>
      </c>
      <c r="E15" s="81" t="s">
        <v>53</v>
      </c>
      <c r="F15" s="82" t="s">
        <v>55</v>
      </c>
      <c r="G15" s="81" t="s">
        <v>53</v>
      </c>
      <c r="H15" s="82" t="s">
        <v>55</v>
      </c>
      <c r="I15" s="81" t="s">
        <v>53</v>
      </c>
      <c r="J15" s="82" t="s">
        <v>55</v>
      </c>
      <c r="K15" s="83" t="s">
        <v>54</v>
      </c>
      <c r="L15" s="81"/>
      <c r="M15" s="84" t="s">
        <v>66</v>
      </c>
    </row>
    <row r="16" spans="1:13" s="75" customFormat="1" ht="35.1" customHeight="1" thickBot="1">
      <c r="A16" s="637"/>
      <c r="B16" s="639"/>
      <c r="C16" s="642"/>
      <c r="D16" s="642"/>
      <c r="E16" s="633" t="str">
        <f>JL!O19</f>
        <v>Smažené kuřecí mini-řízečky v sezamové strouhance, vařené brambory s máslem, citron</v>
      </c>
      <c r="F16" s="634"/>
      <c r="G16" s="633" t="str">
        <f>JL!O23</f>
        <v>Milánské špagety z hovězího masa s rajčaty a bylinkami, sýr strouhaný</v>
      </c>
      <c r="H16" s="634"/>
      <c r="I16" s="635" t="e">
        <f>JL!#REF!</f>
        <v>#REF!</v>
      </c>
      <c r="J16" s="643"/>
      <c r="K16" s="85" t="str">
        <f>JL!O27</f>
        <v xml:space="preserve">Italské Gnocchi s listovým špenátem a smetanou, strouhaný sýr </v>
      </c>
      <c r="L16" s="633" t="str">
        <f>JL!O32</f>
        <v>Pečená mořská Štíka (Hejk) s cibulí a pečenou slaninou se sýrem, vařené brambory, citron</v>
      </c>
      <c r="M16" s="644"/>
    </row>
    <row r="17" spans="1:13" s="80" customFormat="1" ht="26.1" customHeight="1" thickBot="1">
      <c r="A17" s="638"/>
      <c r="B17" s="640"/>
      <c r="C17" s="76">
        <v>6.67</v>
      </c>
      <c r="D17" s="76">
        <v>9.6300000000000008</v>
      </c>
      <c r="E17" s="77">
        <v>28.01</v>
      </c>
      <c r="F17" s="78">
        <v>31.08</v>
      </c>
      <c r="G17" s="77">
        <v>37.46</v>
      </c>
      <c r="H17" s="78"/>
      <c r="I17" s="77"/>
      <c r="J17" s="78"/>
      <c r="K17" s="76">
        <v>21.78</v>
      </c>
      <c r="L17" s="77"/>
      <c r="M17" s="79">
        <v>46.41</v>
      </c>
    </row>
    <row r="18" spans="1:13" ht="20.25" customHeight="1" thickTop="1">
      <c r="A18" s="86"/>
    </row>
    <row r="19" spans="1:13" ht="31.5" customHeight="1">
      <c r="A19" s="632" t="s">
        <v>67</v>
      </c>
      <c r="B19" s="632"/>
      <c r="C19" s="632"/>
      <c r="D19" s="632"/>
      <c r="E19" s="632"/>
      <c r="F19" s="632"/>
      <c r="G19" s="632"/>
      <c r="H19" s="632"/>
      <c r="I19" s="632"/>
      <c r="J19" s="632"/>
      <c r="K19" s="632"/>
      <c r="L19" s="632"/>
      <c r="M19" s="632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="94" zoomScaleNormal="94" workbookViewId="0">
      <selection activeCell="F8" sqref="F8:G8"/>
    </sheetView>
  </sheetViews>
  <sheetFormatPr defaultRowHeight="15.75"/>
  <cols>
    <col min="1" max="1" width="10.140625" style="272" bestFit="1" customWidth="1"/>
    <col min="2" max="2" width="12.7109375" style="273" customWidth="1"/>
    <col min="3" max="3" width="5.7109375" style="274" bestFit="1" customWidth="1"/>
    <col min="4" max="4" width="63.42578125" style="275" customWidth="1"/>
    <col min="5" max="5" width="34.42578125" style="329" customWidth="1"/>
    <col min="6" max="8" width="9.140625" style="272"/>
    <col min="9" max="9" width="22" style="272" customWidth="1"/>
    <col min="10" max="16384" width="9.140625" style="272"/>
  </cols>
  <sheetData>
    <row r="1" spans="1:10" ht="15" customHeight="1"/>
    <row r="2" spans="1:10" ht="15" customHeight="1">
      <c r="I2" s="276" t="s">
        <v>115</v>
      </c>
      <c r="J2" s="276"/>
    </row>
    <row r="3" spans="1:10" ht="15" customHeight="1">
      <c r="I3" s="277" t="s">
        <v>116</v>
      </c>
      <c r="J3" s="278" t="s">
        <v>117</v>
      </c>
    </row>
    <row r="4" spans="1:10" ht="18.95" customHeight="1">
      <c r="E4" s="279" t="s">
        <v>118</v>
      </c>
      <c r="I4" s="277" t="s">
        <v>119</v>
      </c>
      <c r="J4" s="278" t="s">
        <v>120</v>
      </c>
    </row>
    <row r="5" spans="1:10" ht="18.95" customHeight="1">
      <c r="A5" s="656">
        <f>B5</f>
        <v>45782</v>
      </c>
      <c r="B5" s="280">
        <f>JL!B10</f>
        <v>45782</v>
      </c>
      <c r="C5" s="281" t="s">
        <v>121</v>
      </c>
      <c r="D5" s="282" t="str">
        <f>JL!C15</f>
        <v>Bramborová s houbami</v>
      </c>
      <c r="E5" s="330" t="str">
        <f>JL!D16</f>
        <v>1,9,7</v>
      </c>
    </row>
    <row r="6" spans="1:10" ht="18.95" customHeight="1">
      <c r="A6" s="656"/>
      <c r="C6" s="281" t="s">
        <v>122</v>
      </c>
      <c r="D6" s="282" t="str">
        <f>JL!C19</f>
        <v>Vepřová kýta po Bavorsku s okurkami, slaninou a smetanou, houskové knedlíky</v>
      </c>
      <c r="E6" s="330" t="str">
        <f>JL!D21</f>
        <v>1a,3,6,7</v>
      </c>
    </row>
    <row r="7" spans="1:10" ht="18.95" customHeight="1">
      <c r="A7" s="656"/>
      <c r="C7" s="281" t="s">
        <v>123</v>
      </c>
      <c r="D7" s="282" t="str">
        <f>JL!C23</f>
        <v>Restovaná drůbeží játra na cibulce, vařené brambory, tatarská omáčka</v>
      </c>
      <c r="E7" s="331" t="str">
        <f>JL!D25</f>
        <v>1a</v>
      </c>
    </row>
    <row r="8" spans="1:10" ht="18.95" customHeight="1">
      <c r="A8" s="656"/>
      <c r="C8" s="281" t="s">
        <v>124</v>
      </c>
      <c r="D8" s="282" t="str">
        <f>JL!C27</f>
        <v>Čínské nudle s restovanou pikentní zeleninou a rostlinným masem Robi</v>
      </c>
      <c r="E8" s="330" t="str">
        <f>JL!D29</f>
        <v>1a,3,6,10,9,4</v>
      </c>
    </row>
    <row r="9" spans="1:10" ht="18.95" customHeight="1">
      <c r="A9" s="656"/>
      <c r="C9" s="281" t="s">
        <v>125</v>
      </c>
      <c r="D9" s="282" t="str">
        <f>JL!C52</f>
        <v>340g  Zeleninový talíř s tuňákem a vejcem</v>
      </c>
      <c r="E9" s="330" t="str">
        <f>JL!D54</f>
        <v>4,9,3</v>
      </c>
    </row>
    <row r="10" spans="1:10" ht="18.95" customHeight="1">
      <c r="A10" s="402"/>
      <c r="C10" s="281" t="s">
        <v>209</v>
      </c>
      <c r="D10" s="282" t="str">
        <f>JL!C32</f>
        <v>Kuřecí placičky s pórkem a cibulí, šťouchané brambory s cibulí, americký dressing</v>
      </c>
      <c r="E10" s="330" t="str">
        <f>JL!D34</f>
        <v>1a,3,10,6,7</v>
      </c>
    </row>
    <row r="11" spans="1:10" ht="18.95" customHeight="1">
      <c r="E11" s="332"/>
    </row>
    <row r="12" spans="1:10" ht="18.95" customHeight="1">
      <c r="A12" s="656">
        <f>A5+1</f>
        <v>45783</v>
      </c>
      <c r="B12" s="283">
        <f>B5+1</f>
        <v>45783</v>
      </c>
      <c r="C12" s="281" t="s">
        <v>121</v>
      </c>
      <c r="D12" s="282" t="str">
        <f>JL!F12</f>
        <v>Kroupová se zeleninou</v>
      </c>
      <c r="E12" s="330" t="str">
        <f>JL!G13</f>
        <v>1a,1c,9</v>
      </c>
    </row>
    <row r="13" spans="1:10" ht="18.95" customHeight="1">
      <c r="A13" s="656"/>
      <c r="C13" s="281" t="s">
        <v>122</v>
      </c>
      <c r="D13" s="282" t="str">
        <f>JL!F19</f>
        <v>Pečená kuřecí prsa s pepřovou omáčkou, šťouchané brambory s anglickou slaninou a cibulí</v>
      </c>
      <c r="E13" s="330" t="str">
        <f>JL!G21</f>
        <v>1a,7,9</v>
      </c>
    </row>
    <row r="14" spans="1:10" ht="18.95" customHeight="1">
      <c r="A14" s="656"/>
      <c r="C14" s="281" t="s">
        <v>123</v>
      </c>
      <c r="D14" s="282" t="str">
        <f>JL!F23</f>
        <v>Hovězí kostky dušené na slanině, bramborové knedlíky</v>
      </c>
      <c r="E14" s="331" t="str">
        <f>JL!G25</f>
        <v>1a,3,7</v>
      </c>
    </row>
    <row r="15" spans="1:10" ht="18.95" customHeight="1">
      <c r="A15" s="656"/>
      <c r="C15" s="281" t="s">
        <v>124</v>
      </c>
      <c r="D15" s="282" t="str">
        <f>JL!F27</f>
        <v>Palačinky plněné zavařeninou jahodová omáčka, zakysaná smetana</v>
      </c>
      <c r="E15" s="330" t="str">
        <f>JL!G29</f>
        <v>1a,3,7</v>
      </c>
    </row>
    <row r="16" spans="1:10" ht="18.95" customHeight="1">
      <c r="A16" s="656"/>
      <c r="C16" s="281" t="s">
        <v>125</v>
      </c>
      <c r="D16" s="282" t="str">
        <f>JL!F52</f>
        <v>345g Zeleninový talíř trhané vepřové maso</v>
      </c>
      <c r="E16" s="335">
        <f>JL!G54</f>
        <v>9.6</v>
      </c>
    </row>
    <row r="17" spans="1:5" ht="18.95" customHeight="1">
      <c r="A17" s="402"/>
      <c r="C17" s="281" t="s">
        <v>209</v>
      </c>
      <c r="D17" s="282" t="str">
        <f>JL!F32</f>
        <v>Pečený asijský vepřový bůček Hoisin, zeleninový salát, smažená vaječná rýže</v>
      </c>
      <c r="E17" s="330" t="str">
        <f>JL!G34</f>
        <v>2, 4,6, 9, 10, 11, 12</v>
      </c>
    </row>
    <row r="18" spans="1:5" ht="18.95" customHeight="1">
      <c r="E18" s="332"/>
    </row>
    <row r="19" spans="1:5" ht="18.95" customHeight="1">
      <c r="A19" s="656">
        <f>B19</f>
        <v>45784</v>
      </c>
      <c r="B19" s="283">
        <f>B12+1</f>
        <v>45784</v>
      </c>
      <c r="C19" s="281" t="s">
        <v>121</v>
      </c>
      <c r="D19" s="282" t="str">
        <f>JL!I15</f>
        <v>Gulášová ze sojového masa</v>
      </c>
      <c r="E19" s="330" t="str">
        <f>JL!J16</f>
        <v>9,1a,7,3</v>
      </c>
    </row>
    <row r="20" spans="1:5" ht="18.95" customHeight="1">
      <c r="A20" s="656"/>
      <c r="C20" s="281" t="s">
        <v>122</v>
      </c>
      <c r="D20" s="282" t="str">
        <f>JL!I19</f>
        <v>Frankfurtská hovězí pečeně, houskové knedlíky</v>
      </c>
      <c r="E20" s="330" t="str">
        <f>JL!J21</f>
        <v>1a, 3, 6, 7</v>
      </c>
    </row>
    <row r="21" spans="1:5" ht="18.95" customHeight="1">
      <c r="A21" s="656"/>
      <c r="C21" s="281" t="s">
        <v>123</v>
      </c>
      <c r="D21" s="282" t="str">
        <f>JL!I23</f>
        <v>Smažený holandský řízek se sýrem, bramborová kaše s máslem</v>
      </c>
      <c r="E21" s="331" t="str">
        <f>JL!J25</f>
        <v>1a, 3, 7, 12</v>
      </c>
    </row>
    <row r="22" spans="1:5" ht="18.95" customHeight="1">
      <c r="A22" s="656"/>
      <c r="C22" s="281" t="s">
        <v>124</v>
      </c>
      <c r="D22" s="282" t="str">
        <f>JL!I27</f>
        <v>Sojové maso s WOK zeleninou, asijské rýžové nudle</v>
      </c>
      <c r="E22" s="330" t="str">
        <f>JL!J29</f>
        <v>1a,3,10,6,12,4</v>
      </c>
    </row>
    <row r="23" spans="1:5" ht="18.95" customHeight="1">
      <c r="A23" s="656"/>
      <c r="C23" s="281" t="s">
        <v>125</v>
      </c>
      <c r="D23" s="282" t="str">
        <f>JL!I52</f>
        <v>340g  Studený salát s pečenou slaninou a sýrem roquefortového typu</v>
      </c>
      <c r="E23" s="330" t="str">
        <f>JL!J54</f>
        <v>9,7,12</v>
      </c>
    </row>
    <row r="24" spans="1:5" ht="18.95" customHeight="1">
      <c r="A24" s="402"/>
      <c r="C24" s="281" t="s">
        <v>209</v>
      </c>
      <c r="D24" s="282" t="str">
        <f>JL!I32</f>
        <v>Vídeňská roštěná se smaženou cibulí, smažené americké brambory</v>
      </c>
      <c r="E24" s="330" t="str">
        <f>JL!J34</f>
        <v>1a</v>
      </c>
    </row>
    <row r="25" spans="1:5" ht="18.95" customHeight="1">
      <c r="E25" s="332"/>
    </row>
    <row r="26" spans="1:5" ht="18.95" customHeight="1">
      <c r="A26" s="656">
        <f>B26</f>
        <v>45785</v>
      </c>
      <c r="B26" s="283">
        <f>B19+1</f>
        <v>45785</v>
      </c>
      <c r="C26" s="281" t="s">
        <v>121</v>
      </c>
      <c r="D26" s="282">
        <f>JL!L12</f>
        <v>0</v>
      </c>
      <c r="E26" s="330">
        <f>JL!M13</f>
        <v>0</v>
      </c>
    </row>
    <row r="27" spans="1:5" ht="18.95" customHeight="1">
      <c r="A27" s="656"/>
      <c r="C27" s="281" t="s">
        <v>122</v>
      </c>
      <c r="D27" s="282">
        <f>JL!L19</f>
        <v>0</v>
      </c>
      <c r="E27" s="330">
        <f>JL!M21</f>
        <v>0</v>
      </c>
    </row>
    <row r="28" spans="1:5" ht="18.95" customHeight="1">
      <c r="A28" s="656"/>
      <c r="C28" s="281" t="s">
        <v>123</v>
      </c>
      <c r="D28" s="282">
        <f>JL!L23</f>
        <v>0</v>
      </c>
      <c r="E28" s="331">
        <f>JL!M25</f>
        <v>0</v>
      </c>
    </row>
    <row r="29" spans="1:5" ht="18.95" customHeight="1">
      <c r="A29" s="656"/>
      <c r="C29" s="281" t="s">
        <v>124</v>
      </c>
      <c r="D29" s="282">
        <f>JL!L27</f>
        <v>0</v>
      </c>
      <c r="E29" s="330">
        <f>JL!M29</f>
        <v>0</v>
      </c>
    </row>
    <row r="30" spans="1:5" ht="18.95" customHeight="1">
      <c r="A30" s="656"/>
      <c r="C30" s="281" t="s">
        <v>125</v>
      </c>
      <c r="D30" s="282">
        <f>JL!L52</f>
        <v>0</v>
      </c>
      <c r="E30" s="330">
        <f>JL!M54</f>
        <v>0</v>
      </c>
    </row>
    <row r="31" spans="1:5" ht="18.95" customHeight="1">
      <c r="A31" s="402"/>
      <c r="C31" s="281" t="s">
        <v>209</v>
      </c>
      <c r="D31" s="282">
        <f>'objednávka CELK '!C46</f>
        <v>0</v>
      </c>
      <c r="E31" s="330">
        <f>JL!M34</f>
        <v>0</v>
      </c>
    </row>
    <row r="32" spans="1:5" ht="18.95" customHeight="1">
      <c r="E32" s="332"/>
    </row>
    <row r="33" spans="1:5" ht="18.95" customHeight="1">
      <c r="A33" s="656">
        <f>B33</f>
        <v>45786</v>
      </c>
      <c r="B33" s="283">
        <f>B26+1</f>
        <v>45786</v>
      </c>
      <c r="C33" s="281" t="s">
        <v>121</v>
      </c>
      <c r="D33" s="333" t="str">
        <f>JL!O15</f>
        <v>Fazolová s rajčatovým protlakem</v>
      </c>
      <c r="E33" s="330" t="str">
        <f>JL!P16</f>
        <v>7,1a</v>
      </c>
    </row>
    <row r="34" spans="1:5" ht="18.95" customHeight="1">
      <c r="A34" s="656"/>
      <c r="C34" s="281" t="s">
        <v>122</v>
      </c>
      <c r="D34" s="282" t="str">
        <f>JL!O19</f>
        <v>Smažené kuřecí mini-řízečky v sezamové strouhance, vařené brambory s máslem, citron</v>
      </c>
      <c r="E34" s="330" t="str">
        <f>JL!P21</f>
        <v>1a,3,6,7,11</v>
      </c>
    </row>
    <row r="35" spans="1:5" ht="18.95" customHeight="1">
      <c r="A35" s="656"/>
      <c r="C35" s="281" t="s">
        <v>123</v>
      </c>
      <c r="D35" s="282" t="str">
        <f>JL!O23</f>
        <v>Milánské špagety z hovězího masa s rajčaty a bylinkami, sýr strouhaný</v>
      </c>
      <c r="E35" s="331" t="str">
        <f>JL!P25</f>
        <v>1a, 3, 7, 10</v>
      </c>
    </row>
    <row r="36" spans="1:5" ht="18.95" customHeight="1">
      <c r="A36" s="656"/>
      <c r="C36" s="281" t="s">
        <v>124</v>
      </c>
      <c r="D36" s="282" t="str">
        <f>JL!O27</f>
        <v xml:space="preserve">Italské Gnocchi s listovým špenátem a smetanou, strouhaný sýr </v>
      </c>
      <c r="E36" s="330" t="str">
        <f>JL!P29</f>
        <v>1a, 3, 7, 12</v>
      </c>
    </row>
    <row r="37" spans="1:5" ht="18.95" customHeight="1">
      <c r="A37" s="656"/>
      <c r="C37" s="281" t="s">
        <v>125</v>
      </c>
      <c r="D37" s="282" t="str">
        <f>JL!O52</f>
        <v>350g Zeleninový talíř, pečené kuřecí kousky</v>
      </c>
      <c r="E37" s="330" t="str">
        <f>JL!P54</f>
        <v>1a,3,7,6</v>
      </c>
    </row>
    <row r="38" spans="1:5" ht="18.95" customHeight="1">
      <c r="A38" s="402"/>
      <c r="C38" s="281" t="s">
        <v>209</v>
      </c>
      <c r="D38" s="282" t="str">
        <f>JL!O32</f>
        <v>Pečená mořská Štíka (Hejk) s cibulí a pečenou slaninou se sýrem, vařené brambory, citron</v>
      </c>
      <c r="E38" s="330">
        <f>JL!P34</f>
        <v>4.7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84"/>
    </row>
    <row r="44" spans="1:5" ht="18.95" customHeight="1"/>
    <row r="45" spans="1:5" ht="18.95" customHeight="1"/>
    <row r="46" spans="1:5" ht="18.95" customHeight="1"/>
    <row r="47" spans="1:5" ht="18.95" customHeight="1">
      <c r="B47" s="285"/>
    </row>
    <row r="48" spans="1:5" ht="18.95" customHeight="1">
      <c r="C48" s="286"/>
    </row>
    <row r="49" spans="2:3" ht="18.95" customHeight="1">
      <c r="C49" s="286"/>
    </row>
    <row r="50" spans="2:3" ht="18.95" customHeight="1">
      <c r="C50" s="286"/>
    </row>
    <row r="51" spans="2:3" ht="18.95" customHeight="1">
      <c r="C51" s="286"/>
    </row>
    <row r="52" spans="2:3" ht="18.95" customHeight="1">
      <c r="C52" s="286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85"/>
    </row>
    <row r="58" spans="2:3" ht="18.95" customHeight="1">
      <c r="C58" s="286"/>
    </row>
    <row r="59" spans="2:3" ht="18.95" customHeight="1">
      <c r="C59" s="286"/>
    </row>
    <row r="60" spans="2:3" ht="18.95" customHeight="1">
      <c r="C60" s="286"/>
    </row>
    <row r="61" spans="2:3" ht="18.95" customHeight="1">
      <c r="C61" s="286"/>
    </row>
    <row r="62" spans="2:3" ht="18.95" customHeight="1">
      <c r="C62" s="286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85"/>
    </row>
    <row r="68" spans="2:3" ht="18.95" customHeight="1">
      <c r="C68" s="286"/>
    </row>
    <row r="69" spans="2:3" ht="18.95" customHeight="1">
      <c r="C69" s="286"/>
    </row>
    <row r="70" spans="2:3" ht="18.95" customHeight="1">
      <c r="C70" s="286"/>
    </row>
    <row r="71" spans="2:3" ht="18.95" customHeight="1">
      <c r="C71" s="286"/>
    </row>
    <row r="72" spans="2:3" ht="18.95" customHeight="1">
      <c r="C72" s="286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85"/>
    </row>
    <row r="78" spans="2:3" ht="18.95" customHeight="1">
      <c r="C78" s="286"/>
    </row>
    <row r="79" spans="2:3" ht="18.95" customHeight="1">
      <c r="C79" s="286"/>
    </row>
    <row r="80" spans="2:3" ht="18.95" customHeight="1">
      <c r="C80" s="286"/>
    </row>
    <row r="81" spans="2:4" ht="18.95" customHeight="1">
      <c r="C81" s="286"/>
    </row>
    <row r="82" spans="2:4" ht="18.95" customHeight="1">
      <c r="C82" s="286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85"/>
    </row>
    <row r="88" spans="2:4" ht="18.95" customHeight="1">
      <c r="C88" s="286"/>
    </row>
    <row r="89" spans="2:4" ht="15" customHeight="1">
      <c r="C89" s="286"/>
    </row>
    <row r="90" spans="2:4" ht="15" customHeight="1">
      <c r="C90" s="286"/>
    </row>
    <row r="91" spans="2:4" ht="15" customHeight="1">
      <c r="C91" s="286"/>
    </row>
    <row r="92" spans="2:4" ht="15" customHeight="1">
      <c r="C92" s="286"/>
    </row>
    <row r="93" spans="2:4" ht="15" customHeight="1"/>
    <row r="94" spans="2:4" ht="15" customHeight="1"/>
    <row r="95" spans="2:4" ht="15" customHeight="1"/>
    <row r="96" spans="2:4" ht="15" customHeight="1">
      <c r="D96" s="284"/>
    </row>
    <row r="97" spans="2:4" ht="15" customHeight="1">
      <c r="D97" s="284"/>
    </row>
    <row r="98" spans="2:4" ht="15" customHeight="1"/>
    <row r="99" spans="2:4" ht="15" customHeight="1"/>
    <row r="100" spans="2:4" ht="15" customHeight="1"/>
    <row r="101" spans="2:4" ht="15" customHeight="1">
      <c r="B101" s="285"/>
    </row>
    <row r="102" spans="2:4" ht="15" customHeight="1">
      <c r="C102" s="286"/>
    </row>
    <row r="103" spans="2:4" ht="15" customHeight="1">
      <c r="C103" s="286"/>
    </row>
    <row r="104" spans="2:4" ht="15" customHeight="1">
      <c r="C104" s="286"/>
    </row>
    <row r="105" spans="2:4" ht="15" customHeight="1">
      <c r="C105" s="286"/>
    </row>
    <row r="106" spans="2:4" ht="15" customHeight="1">
      <c r="C106" s="286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85"/>
    </row>
    <row r="112" spans="2:4" ht="15" customHeight="1">
      <c r="C112" s="286"/>
    </row>
    <row r="113" spans="2:3" ht="15" customHeight="1">
      <c r="C113" s="286"/>
    </row>
    <row r="114" spans="2:3" ht="15" customHeight="1">
      <c r="C114" s="286"/>
    </row>
    <row r="115" spans="2:3" ht="15" customHeight="1">
      <c r="C115" s="286"/>
    </row>
    <row r="116" spans="2:3" ht="15" customHeight="1">
      <c r="C116" s="286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85"/>
    </row>
    <row r="122" spans="2:3" ht="15" customHeight="1">
      <c r="C122" s="286"/>
    </row>
    <row r="123" spans="2:3" ht="15" customHeight="1">
      <c r="C123" s="286"/>
    </row>
    <row r="124" spans="2:3" ht="15" customHeight="1">
      <c r="C124" s="286"/>
    </row>
    <row r="125" spans="2:3" ht="15" customHeight="1">
      <c r="C125" s="286"/>
    </row>
    <row r="126" spans="2:3" ht="15" customHeight="1">
      <c r="C126" s="286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85"/>
    </row>
    <row r="132" spans="2:3" ht="15" customHeight="1">
      <c r="C132" s="286"/>
    </row>
    <row r="133" spans="2:3" ht="15" customHeight="1">
      <c r="C133" s="286"/>
    </row>
    <row r="134" spans="2:3" ht="15" customHeight="1">
      <c r="C134" s="286"/>
    </row>
    <row r="135" spans="2:3" ht="15" customHeight="1">
      <c r="C135" s="286"/>
    </row>
    <row r="136" spans="2:3" ht="15" customHeight="1">
      <c r="C136" s="286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85"/>
    </row>
    <row r="142" spans="2:3" ht="15" customHeight="1">
      <c r="C142" s="286"/>
    </row>
    <row r="143" spans="2:3" ht="15" customHeight="1">
      <c r="C143" s="286"/>
    </row>
    <row r="144" spans="2:3" ht="15" customHeight="1">
      <c r="C144" s="286"/>
    </row>
    <row r="145" spans="2:4" ht="15" customHeight="1">
      <c r="C145" s="286"/>
    </row>
    <row r="146" spans="2:4" ht="15" customHeight="1">
      <c r="C146" s="286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84"/>
    </row>
    <row r="153" spans="2:4" ht="15" customHeight="1"/>
    <row r="154" spans="2:4" ht="15" customHeight="1"/>
    <row r="155" spans="2:4" ht="15" customHeight="1">
      <c r="B155" s="285"/>
    </row>
    <row r="156" spans="2:4" ht="15" customHeight="1">
      <c r="C156" s="286"/>
    </row>
    <row r="157" spans="2:4" ht="15" customHeight="1">
      <c r="C157" s="286"/>
    </row>
    <row r="158" spans="2:4" ht="15" customHeight="1">
      <c r="C158" s="286"/>
    </row>
    <row r="159" spans="2:4" ht="15" customHeight="1">
      <c r="C159" s="286"/>
    </row>
    <row r="160" spans="2:4" ht="15" customHeight="1">
      <c r="C160" s="286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85"/>
    </row>
    <row r="166" spans="2:3" ht="15" customHeight="1">
      <c r="C166" s="286"/>
    </row>
    <row r="167" spans="2:3" ht="15" customHeight="1">
      <c r="C167" s="286"/>
    </row>
    <row r="168" spans="2:3" ht="15" customHeight="1">
      <c r="C168" s="286"/>
    </row>
    <row r="169" spans="2:3" ht="15" customHeight="1">
      <c r="C169" s="286"/>
    </row>
    <row r="170" spans="2:3" ht="15" customHeight="1">
      <c r="C170" s="286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85"/>
    </row>
    <row r="176" spans="2:3" ht="15" customHeight="1">
      <c r="C176" s="286"/>
    </row>
    <row r="177" spans="2:4" ht="15" customHeight="1">
      <c r="C177" s="286"/>
    </row>
    <row r="178" spans="2:4" ht="15" customHeight="1">
      <c r="C178" s="286"/>
    </row>
    <row r="179" spans="2:4" ht="15" customHeight="1">
      <c r="C179" s="286"/>
    </row>
    <row r="180" spans="2:4" ht="15" customHeight="1">
      <c r="C180" s="286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85"/>
    </row>
    <row r="186" spans="2:4" ht="15" customHeight="1">
      <c r="C186" s="286"/>
      <c r="D186" s="287"/>
    </row>
    <row r="187" spans="2:4" ht="15" customHeight="1">
      <c r="C187" s="286"/>
    </row>
    <row r="188" spans="2:4" ht="15" customHeight="1">
      <c r="C188" s="286"/>
    </row>
    <row r="189" spans="2:4" ht="15" customHeight="1">
      <c r="C189" s="286"/>
    </row>
    <row r="190" spans="2:4" ht="15" customHeight="1">
      <c r="C190" s="286"/>
      <c r="D190" s="287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85"/>
    </row>
    <row r="196" spans="2:4" ht="15" customHeight="1">
      <c r="C196" s="286"/>
      <c r="D196" s="287"/>
    </row>
    <row r="197" spans="2:4" ht="15" customHeight="1">
      <c r="C197" s="286"/>
    </row>
    <row r="198" spans="2:4" ht="15" customHeight="1">
      <c r="C198" s="286"/>
    </row>
    <row r="199" spans="2:4" ht="15" customHeight="1">
      <c r="C199" s="286"/>
    </row>
    <row r="200" spans="2:4" ht="15" customHeight="1">
      <c r="C200" s="286"/>
      <c r="D200" s="287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zoomScale="90" zoomScaleNormal="70" zoomScaleSheetLayoutView="90" workbookViewId="0">
      <selection activeCell="F8" sqref="F8:G8"/>
    </sheetView>
  </sheetViews>
  <sheetFormatPr defaultRowHeight="15.75"/>
  <cols>
    <col min="1" max="1" width="15.7109375" style="243" customWidth="1"/>
    <col min="2" max="2" width="18.7109375" style="418" customWidth="1"/>
    <col min="3" max="3" width="85.7109375" style="42" customWidth="1"/>
    <col min="4" max="6" width="0.140625" style="2" customWidth="1"/>
    <col min="7" max="7" width="7.7109375" style="136" customWidth="1"/>
    <col min="8" max="8" width="0.140625" style="136" customWidth="1"/>
    <col min="9" max="9" width="7.7109375" style="137" customWidth="1"/>
    <col min="10" max="10" width="13.7109375" style="137" customWidth="1"/>
    <col min="11" max="11" width="7.7109375" style="137" customWidth="1"/>
    <col min="12" max="12" width="15.7109375" style="302" customWidth="1"/>
    <col min="13" max="13" width="10.85546875" style="137" hidden="1" customWidth="1"/>
    <col min="14" max="14" width="11.7109375" style="235" hidden="1" customWidth="1"/>
    <col min="15" max="15" width="8.7109375" style="171" customWidth="1"/>
    <col min="16" max="16" width="8.28515625" style="2" customWidth="1"/>
    <col min="17" max="16384" width="9.140625" style="2"/>
  </cols>
  <sheetData>
    <row r="1" spans="1:21" ht="22.5" customHeight="1" thickBot="1">
      <c r="A1" s="657" t="s">
        <v>10</v>
      </c>
      <c r="B1" s="658"/>
      <c r="C1" s="658"/>
      <c r="D1" s="658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60"/>
      <c r="Q1" s="1"/>
      <c r="R1" s="1"/>
      <c r="S1" s="1"/>
      <c r="T1" s="1"/>
      <c r="U1" s="1"/>
    </row>
    <row r="2" spans="1:21" ht="4.1500000000000004" customHeight="1" thickBot="1">
      <c r="A2" s="661"/>
      <c r="B2" s="661"/>
      <c r="C2" s="661"/>
      <c r="D2" s="117"/>
      <c r="E2" s="117"/>
      <c r="F2" s="117"/>
      <c r="G2" s="118"/>
      <c r="H2" s="118"/>
      <c r="I2" s="119"/>
      <c r="J2" s="120"/>
      <c r="K2" s="120"/>
      <c r="L2" s="293"/>
      <c r="M2" s="120"/>
      <c r="N2" s="233"/>
      <c r="O2" s="168"/>
    </row>
    <row r="3" spans="1:21" s="236" customFormat="1" ht="27.75" customHeight="1">
      <c r="A3" s="662"/>
      <c r="B3" s="663"/>
      <c r="C3" s="662"/>
      <c r="D3" s="338" t="s">
        <v>78</v>
      </c>
      <c r="E3" s="338"/>
      <c r="F3" s="338" t="s">
        <v>79</v>
      </c>
      <c r="G3" s="361" t="s">
        <v>112</v>
      </c>
      <c r="H3" s="383" t="s">
        <v>179</v>
      </c>
      <c r="I3" s="362" t="s">
        <v>82</v>
      </c>
      <c r="J3" s="366" t="s">
        <v>138</v>
      </c>
      <c r="K3" s="363" t="s">
        <v>113</v>
      </c>
      <c r="L3" s="367" t="s">
        <v>139</v>
      </c>
      <c r="M3" s="364" t="s">
        <v>110</v>
      </c>
      <c r="N3" s="365" t="s">
        <v>114</v>
      </c>
      <c r="O3" s="337" t="s">
        <v>83</v>
      </c>
      <c r="P3" s="338" t="s">
        <v>5</v>
      </c>
    </row>
    <row r="4" spans="1:21" s="147" customFormat="1" ht="24" customHeight="1">
      <c r="A4" s="355" t="s">
        <v>0</v>
      </c>
      <c r="B4" s="410"/>
      <c r="C4" s="143">
        <f>JL!B10</f>
        <v>45782</v>
      </c>
      <c r="D4" s="197"/>
      <c r="E4" s="148"/>
      <c r="F4" s="164"/>
      <c r="G4" s="149"/>
      <c r="H4" s="149"/>
      <c r="I4" s="201"/>
      <c r="J4" s="368"/>
      <c r="K4" s="150"/>
      <c r="L4" s="294"/>
      <c r="M4" s="150"/>
      <c r="N4" s="237"/>
      <c r="O4" s="169"/>
      <c r="P4" s="151"/>
    </row>
    <row r="5" spans="1:21" ht="20.100000000000001" customHeight="1">
      <c r="A5" s="356"/>
      <c r="B5" s="411" t="str">
        <f>JL!D14</f>
        <v>47137, 47642</v>
      </c>
      <c r="C5" s="121" t="str">
        <f>JL!C12</f>
        <v>Drůbeží vývar se zeleninou a těstovinou</v>
      </c>
      <c r="D5" s="122" t="s">
        <v>50</v>
      </c>
      <c r="E5" s="122"/>
      <c r="F5" s="88"/>
      <c r="G5" s="123"/>
      <c r="H5" s="123"/>
      <c r="I5" s="378"/>
      <c r="J5" s="336"/>
      <c r="K5" s="310">
        <f>K14</f>
        <v>25</v>
      </c>
      <c r="L5" s="339"/>
      <c r="M5" s="311"/>
      <c r="N5" s="238"/>
      <c r="O5" s="400">
        <v>20</v>
      </c>
      <c r="P5" s="62">
        <f t="shared" ref="P5:P12" si="0">SUM(D5:O5)</f>
        <v>45</v>
      </c>
    </row>
    <row r="6" spans="1:21" ht="20.100000000000001" customHeight="1">
      <c r="A6" s="356"/>
      <c r="B6" s="411" t="str">
        <f>JL!D17</f>
        <v>9037</v>
      </c>
      <c r="C6" s="121" t="str">
        <f>JL!C15</f>
        <v>Bramborová s houbami</v>
      </c>
      <c r="D6" s="122" t="s">
        <v>50</v>
      </c>
      <c r="E6" s="122"/>
      <c r="F6" s="89"/>
      <c r="G6" s="124">
        <f>G14</f>
        <v>60</v>
      </c>
      <c r="H6" s="124"/>
      <c r="I6" s="379"/>
      <c r="J6" s="336"/>
      <c r="K6" s="310"/>
      <c r="L6" s="339"/>
      <c r="M6" s="311"/>
      <c r="N6" s="238"/>
      <c r="O6" s="400">
        <v>30</v>
      </c>
      <c r="P6" s="62">
        <f t="shared" si="0"/>
        <v>90</v>
      </c>
    </row>
    <row r="7" spans="1:21" ht="19.5" customHeight="1">
      <c r="A7" s="399"/>
      <c r="B7" s="411" t="str">
        <f>JL!D22</f>
        <v>37973, 15370</v>
      </c>
      <c r="C7" s="125" t="str">
        <f>JL!C19</f>
        <v>Vepřová kýta po Bavorsku s okurkami, slaninou a smetanou, houskové knedlíky</v>
      </c>
      <c r="D7" s="122" t="s">
        <v>50</v>
      </c>
      <c r="E7" s="122"/>
      <c r="F7" s="89"/>
      <c r="G7" s="312">
        <v>15</v>
      </c>
      <c r="H7" s="312"/>
      <c r="I7" s="380"/>
      <c r="J7" s="336"/>
      <c r="K7" s="313">
        <v>25</v>
      </c>
      <c r="L7" s="398"/>
      <c r="M7" s="315"/>
      <c r="N7" s="238"/>
      <c r="O7" s="316">
        <v>35</v>
      </c>
      <c r="P7" s="62">
        <f t="shared" si="0"/>
        <v>75</v>
      </c>
    </row>
    <row r="8" spans="1:21" ht="20.100000000000001" customHeight="1">
      <c r="A8" s="356"/>
      <c r="B8" s="411" t="str">
        <f>JL!D26</f>
        <v>15951, 10019, 10017</v>
      </c>
      <c r="C8" s="121" t="str">
        <f>JL!C23</f>
        <v>Restovaná drůbeží játra na cibulce, vařené brambory, tatarská omáčka</v>
      </c>
      <c r="D8" s="122" t="s">
        <v>50</v>
      </c>
      <c r="E8" s="122"/>
      <c r="F8" s="89"/>
      <c r="G8" s="291">
        <v>20</v>
      </c>
      <c r="H8" s="291"/>
      <c r="I8" s="380"/>
      <c r="J8" s="336"/>
      <c r="K8" s="313"/>
      <c r="L8" s="341"/>
      <c r="M8" s="315"/>
      <c r="N8" s="238"/>
      <c r="O8" s="316">
        <v>35</v>
      </c>
      <c r="P8" s="62">
        <f t="shared" si="0"/>
        <v>55</v>
      </c>
    </row>
    <row r="9" spans="1:21" ht="23.25" hidden="1" customHeight="1">
      <c r="A9" s="356"/>
      <c r="B9" s="411"/>
      <c r="C9" s="121" t="e">
        <f>JL!#REF!</f>
        <v>#REF!</v>
      </c>
      <c r="D9" s="122"/>
      <c r="E9" s="122"/>
      <c r="F9" s="89"/>
      <c r="G9" s="291"/>
      <c r="H9" s="291"/>
      <c r="I9" s="380"/>
      <c r="J9" s="336"/>
      <c r="K9" s="313"/>
      <c r="L9" s="339"/>
      <c r="M9" s="315"/>
      <c r="N9" s="238"/>
      <c r="O9" s="316"/>
      <c r="P9" s="62">
        <f t="shared" si="0"/>
        <v>0</v>
      </c>
    </row>
    <row r="10" spans="1:21" ht="20.100000000000001" customHeight="1">
      <c r="A10" s="358"/>
      <c r="B10" s="412" t="str">
        <f>JL!D30</f>
        <v>36929, 22625, 42746</v>
      </c>
      <c r="C10" s="121" t="str">
        <f>JL!C27</f>
        <v>Čínské nudle s restovanou pikentní zeleninou a rostlinným masem Robi</v>
      </c>
      <c r="D10" s="122" t="s">
        <v>50</v>
      </c>
      <c r="E10" s="122"/>
      <c r="F10" s="126"/>
      <c r="G10" s="317">
        <v>10</v>
      </c>
      <c r="H10" s="317"/>
      <c r="I10" s="381"/>
      <c r="J10" s="336"/>
      <c r="K10" s="313"/>
      <c r="L10" s="339"/>
      <c r="M10" s="315"/>
      <c r="N10" s="238"/>
      <c r="O10" s="318">
        <v>10</v>
      </c>
      <c r="P10" s="62">
        <f t="shared" si="0"/>
        <v>20</v>
      </c>
    </row>
    <row r="11" spans="1:21" ht="23.25" hidden="1" customHeight="1">
      <c r="A11" s="356"/>
      <c r="B11" s="411"/>
      <c r="C11" s="121" t="e">
        <f>JL!#REF!</f>
        <v>#REF!</v>
      </c>
      <c r="D11" s="122"/>
      <c r="E11" s="122"/>
      <c r="F11" s="126"/>
      <c r="G11" s="319"/>
      <c r="H11" s="319"/>
      <c r="I11" s="381"/>
      <c r="J11" s="336"/>
      <c r="K11" s="313"/>
      <c r="L11" s="339"/>
      <c r="M11" s="315"/>
      <c r="N11" s="238"/>
      <c r="O11" s="318"/>
      <c r="P11" s="62">
        <f t="shared" si="0"/>
        <v>0</v>
      </c>
    </row>
    <row r="12" spans="1:21" ht="20.100000000000001" customHeight="1" thickBot="1">
      <c r="A12" s="358"/>
      <c r="B12" s="412" t="str">
        <f>JL!D35</f>
        <v>10014, 10935, 32583</v>
      </c>
      <c r="C12" s="127" t="str">
        <f>JL!C32</f>
        <v>Kuřecí placičky s pórkem a cibulí, šťouchané brambory s cibulí, americký dressing</v>
      </c>
      <c r="D12" s="198" t="s">
        <v>50</v>
      </c>
      <c r="E12" s="128"/>
      <c r="F12" s="126"/>
      <c r="G12" s="317">
        <v>15</v>
      </c>
      <c r="H12" s="317"/>
      <c r="I12" s="381"/>
      <c r="J12" s="336"/>
      <c r="K12" s="320"/>
      <c r="L12" s="340"/>
      <c r="M12" s="322"/>
      <c r="N12" s="323"/>
      <c r="O12" s="318">
        <v>20</v>
      </c>
      <c r="P12" s="324">
        <f t="shared" si="0"/>
        <v>35</v>
      </c>
    </row>
    <row r="13" spans="1:21" s="154" customFormat="1" ht="20.100000000000001" customHeight="1" thickBot="1">
      <c r="A13" s="129"/>
      <c r="B13" s="413"/>
      <c r="C13" s="196"/>
      <c r="D13" s="173"/>
      <c r="E13" s="152"/>
      <c r="F13" s="130"/>
      <c r="G13" s="153"/>
      <c r="H13" s="153"/>
      <c r="I13" s="152"/>
      <c r="J13" s="369"/>
      <c r="K13" s="227"/>
      <c r="L13" s="296"/>
      <c r="M13" s="230"/>
      <c r="N13" s="239"/>
      <c r="O13" s="131"/>
      <c r="P13" s="132"/>
    </row>
    <row r="14" spans="1:21" ht="19.5" customHeight="1" thickBot="1">
      <c r="A14" s="328"/>
      <c r="B14" s="414"/>
      <c r="C14" s="133"/>
      <c r="D14" s="199">
        <f>SUM(D7:D12)</f>
        <v>0</v>
      </c>
      <c r="E14" s="162"/>
      <c r="F14" s="165">
        <f>F12+F10+F9+F8+F7+F13</f>
        <v>0</v>
      </c>
      <c r="G14" s="303">
        <f>SUM(G7:G13)</f>
        <v>60</v>
      </c>
      <c r="H14" s="303"/>
      <c r="I14" s="303">
        <f>SUM(I7:I13)</f>
        <v>0</v>
      </c>
      <c r="J14" s="163"/>
      <c r="K14" s="303">
        <f>SUM(K7:K13)</f>
        <v>25</v>
      </c>
      <c r="L14" s="325">
        <f>SUM(L7:L13)</f>
        <v>0</v>
      </c>
      <c r="M14" s="303">
        <f>SUM(M7:M13)</f>
        <v>0</v>
      </c>
      <c r="N14" s="303">
        <f>SUM(N7:N13)</f>
        <v>0</v>
      </c>
      <c r="O14" s="360">
        <f>O7+O8+O9+O10+O11+O12+O13</f>
        <v>100</v>
      </c>
      <c r="P14" s="182">
        <f>P12+P10+P8+P7+P13</f>
        <v>185</v>
      </c>
    </row>
    <row r="15" spans="1:21" s="147" customFormat="1" ht="23.25" customHeight="1">
      <c r="A15" s="355" t="s">
        <v>1</v>
      </c>
      <c r="B15" s="410"/>
      <c r="C15" s="143">
        <f>SUM(C4+1)</f>
        <v>45783</v>
      </c>
      <c r="D15" s="174" t="s">
        <v>50</v>
      </c>
      <c r="E15" s="144"/>
      <c r="F15" s="166"/>
      <c r="G15" s="145"/>
      <c r="H15" s="145"/>
      <c r="I15" s="200"/>
      <c r="J15" s="370"/>
      <c r="K15" s="326"/>
      <c r="L15" s="297"/>
      <c r="M15" s="327"/>
      <c r="N15" s="241"/>
      <c r="O15" s="170"/>
      <c r="P15" s="146"/>
    </row>
    <row r="16" spans="1:21" ht="20.100000000000001" customHeight="1">
      <c r="A16" s="356"/>
      <c r="B16" s="412" t="str">
        <f>JL!G14</f>
        <v>41915</v>
      </c>
      <c r="C16" s="121" t="str">
        <f>REPT(JL!F12,1)</f>
        <v>Kroupová se zeleninou</v>
      </c>
      <c r="D16" s="122" t="s">
        <v>50</v>
      </c>
      <c r="E16" s="122"/>
      <c r="F16" s="88"/>
      <c r="G16" s="123">
        <f>G25</f>
        <v>65</v>
      </c>
      <c r="H16" s="123"/>
      <c r="I16" s="378"/>
      <c r="J16" s="336"/>
      <c r="K16" s="310"/>
      <c r="L16" s="295"/>
      <c r="M16" s="311"/>
      <c r="N16" s="238"/>
      <c r="O16" s="400">
        <v>20</v>
      </c>
      <c r="P16" s="62">
        <f t="shared" ref="P16:P23" si="1">SUM(D16:O16)</f>
        <v>85</v>
      </c>
    </row>
    <row r="17" spans="1:16" ht="20.100000000000001" customHeight="1">
      <c r="A17" s="356"/>
      <c r="B17" s="412" t="str">
        <f>JL!G17</f>
        <v>9036</v>
      </c>
      <c r="C17" s="121" t="str">
        <f>REPT(JL!F15,1)</f>
        <v>Rajčatová polévka s rýží</v>
      </c>
      <c r="D17" s="122" t="s">
        <v>50</v>
      </c>
      <c r="E17" s="122"/>
      <c r="F17" s="89"/>
      <c r="G17" s="124"/>
      <c r="H17" s="124"/>
      <c r="I17" s="379"/>
      <c r="J17" s="336"/>
      <c r="K17" s="310">
        <f>K25</f>
        <v>25</v>
      </c>
      <c r="L17" s="295"/>
      <c r="M17" s="311"/>
      <c r="N17" s="238"/>
      <c r="O17" s="400">
        <v>30</v>
      </c>
      <c r="P17" s="62">
        <f t="shared" si="1"/>
        <v>55</v>
      </c>
    </row>
    <row r="18" spans="1:16" ht="20.100000000000001" customHeight="1">
      <c r="A18" s="357"/>
      <c r="B18" s="431" t="str">
        <f>JL!G22</f>
        <v>42040, 10014</v>
      </c>
      <c r="C18" s="125" t="str">
        <f>JL!F19</f>
        <v>Pečená kuřecí prsa s pepřovou omáčkou, šťouchané brambory s anglickou slaninou a cibulí</v>
      </c>
      <c r="D18" s="122" t="s">
        <v>50</v>
      </c>
      <c r="E18" s="122"/>
      <c r="F18" s="89"/>
      <c r="G18" s="312">
        <v>20</v>
      </c>
      <c r="H18" s="401"/>
      <c r="I18" s="380"/>
      <c r="J18" s="336"/>
      <c r="K18" s="313"/>
      <c r="L18" s="314"/>
      <c r="M18" s="315"/>
      <c r="N18" s="238"/>
      <c r="O18" s="316">
        <v>30</v>
      </c>
      <c r="P18" s="62">
        <f t="shared" si="1"/>
        <v>50</v>
      </c>
    </row>
    <row r="19" spans="1:16" ht="20.100000000000001" customHeight="1">
      <c r="A19" s="357"/>
      <c r="B19" s="412" t="str">
        <f>JL!G26</f>
        <v>42749, 9993</v>
      </c>
      <c r="C19" s="226" t="str">
        <f>REPT(JL!F23,1)</f>
        <v>Hovězí kostky dušené na slanině, bramborové knedlíky</v>
      </c>
      <c r="D19" s="122" t="s">
        <v>50</v>
      </c>
      <c r="E19" s="122"/>
      <c r="F19" s="89"/>
      <c r="G19" s="312">
        <v>15</v>
      </c>
      <c r="H19" s="312"/>
      <c r="I19" s="380"/>
      <c r="J19" s="336"/>
      <c r="K19" s="313"/>
      <c r="L19" s="314"/>
      <c r="M19" s="315"/>
      <c r="N19" s="238"/>
      <c r="O19" s="316">
        <v>40</v>
      </c>
      <c r="P19" s="62">
        <f t="shared" si="1"/>
        <v>55</v>
      </c>
    </row>
    <row r="20" spans="1:16" ht="23.25" hidden="1" customHeight="1">
      <c r="A20" s="356"/>
      <c r="B20" s="411"/>
      <c r="C20" s="121" t="e">
        <f>REPT(JL!#REF!,1)</f>
        <v>#REF!</v>
      </c>
      <c r="D20" s="122"/>
      <c r="E20" s="122"/>
      <c r="F20" s="89"/>
      <c r="G20" s="291"/>
      <c r="H20" s="291"/>
      <c r="I20" s="380"/>
      <c r="J20" s="336"/>
      <c r="K20" s="313"/>
      <c r="L20" s="295"/>
      <c r="M20" s="315"/>
      <c r="N20" s="238"/>
      <c r="O20" s="316"/>
      <c r="P20" s="62">
        <f t="shared" si="1"/>
        <v>0</v>
      </c>
    </row>
    <row r="21" spans="1:16" ht="20.100000000000001" customHeight="1">
      <c r="A21" s="358"/>
      <c r="B21" s="412" t="str">
        <f>JL!G30</f>
        <v>10138</v>
      </c>
      <c r="C21" s="121" t="str">
        <f>JL!F27</f>
        <v>Palačinky plněné zavařeninou jahodová omáčka, zakysaná smetana</v>
      </c>
      <c r="D21" s="122" t="s">
        <v>50</v>
      </c>
      <c r="E21" s="122"/>
      <c r="F21" s="126"/>
      <c r="G21" s="317">
        <v>10</v>
      </c>
      <c r="H21" s="317"/>
      <c r="I21" s="381"/>
      <c r="J21" s="336"/>
      <c r="K21" s="313">
        <v>25</v>
      </c>
      <c r="L21" s="295"/>
      <c r="M21" s="315"/>
      <c r="N21" s="238"/>
      <c r="O21" s="318">
        <v>15</v>
      </c>
      <c r="P21" s="62">
        <f t="shared" si="1"/>
        <v>50</v>
      </c>
    </row>
    <row r="22" spans="1:16" ht="23.25" hidden="1" customHeight="1">
      <c r="A22" s="356"/>
      <c r="B22" s="411"/>
      <c r="C22" s="121" t="e">
        <f>REPT(JL!#REF!,1)</f>
        <v>#REF!</v>
      </c>
      <c r="D22" s="122"/>
      <c r="E22" s="122"/>
      <c r="F22" s="126"/>
      <c r="G22" s="319"/>
      <c r="H22" s="319"/>
      <c r="I22" s="381"/>
      <c r="J22" s="336"/>
      <c r="K22" s="313"/>
      <c r="L22" s="295"/>
      <c r="M22" s="315"/>
      <c r="N22" s="238"/>
      <c r="O22" s="318"/>
      <c r="P22" s="62">
        <f t="shared" si="1"/>
        <v>0</v>
      </c>
    </row>
    <row r="23" spans="1:16" ht="20.100000000000001" customHeight="1" thickBot="1">
      <c r="A23" s="358"/>
      <c r="B23" s="412" t="str">
        <f>JL!G35</f>
        <v>10098, 37717, 45442</v>
      </c>
      <c r="C23" s="125" t="str">
        <f>JL!F32</f>
        <v>Pečený asijský vepřový bůček Hoisin, zeleninový salát, smažená vaječná rýže</v>
      </c>
      <c r="D23" s="198" t="s">
        <v>50</v>
      </c>
      <c r="E23" s="128"/>
      <c r="F23" s="126"/>
      <c r="G23" s="317">
        <v>20</v>
      </c>
      <c r="H23" s="317"/>
      <c r="I23" s="381"/>
      <c r="J23" s="336"/>
      <c r="K23" s="320"/>
      <c r="L23" s="321"/>
      <c r="M23" s="322"/>
      <c r="N23" s="323"/>
      <c r="O23" s="318">
        <v>25</v>
      </c>
      <c r="P23" s="324">
        <f t="shared" si="1"/>
        <v>45</v>
      </c>
    </row>
    <row r="24" spans="1:16" s="154" customFormat="1" ht="20.100000000000001" customHeight="1" thickBot="1">
      <c r="A24" s="129"/>
      <c r="B24" s="413"/>
      <c r="C24" s="196"/>
      <c r="D24" s="173"/>
      <c r="E24" s="152"/>
      <c r="F24" s="130"/>
      <c r="G24" s="153"/>
      <c r="H24" s="153"/>
      <c r="I24" s="152"/>
      <c r="J24" s="369"/>
      <c r="K24" s="227"/>
      <c r="L24" s="296"/>
      <c r="M24" s="230"/>
      <c r="N24" s="239"/>
      <c r="O24" s="131"/>
      <c r="P24" s="132"/>
    </row>
    <row r="25" spans="1:16" ht="20.25" customHeight="1" thickBot="1">
      <c r="A25" s="328"/>
      <c r="B25" s="414"/>
      <c r="C25" s="134"/>
      <c r="D25" s="199">
        <f>SUM(D18:D23)</f>
        <v>0</v>
      </c>
      <c r="E25" s="162"/>
      <c r="F25" s="165">
        <f>F23+F21+F20+F19+F18+F24</f>
        <v>0</v>
      </c>
      <c r="G25" s="303">
        <f>SUM(G18:G24)</f>
        <v>65</v>
      </c>
      <c r="H25" s="303"/>
      <c r="I25" s="303">
        <f>SUM(I18:I23)</f>
        <v>0</v>
      </c>
      <c r="J25" s="163"/>
      <c r="K25" s="228">
        <f>K23+K21+K20+K19+K18</f>
        <v>25</v>
      </c>
      <c r="L25" s="298"/>
      <c r="M25" s="231">
        <f>M23+M21+M20+M19+M18</f>
        <v>0</v>
      </c>
      <c r="N25" s="240"/>
      <c r="O25" s="172">
        <f>O18+O19+O20+O21+O22+O23</f>
        <v>110</v>
      </c>
      <c r="P25" s="182">
        <f>P23+P21+P19+P18</f>
        <v>200</v>
      </c>
    </row>
    <row r="26" spans="1:16" s="147" customFormat="1" ht="24.75" customHeight="1">
      <c r="A26" s="355" t="s">
        <v>2</v>
      </c>
      <c r="B26" s="410"/>
      <c r="C26" s="143">
        <f>SUM(C15+1)</f>
        <v>45784</v>
      </c>
      <c r="D26" s="174"/>
      <c r="E26" s="144"/>
      <c r="F26" s="166"/>
      <c r="G26" s="145"/>
      <c r="H26" s="145"/>
      <c r="I26" s="200"/>
      <c r="J26" s="370"/>
      <c r="K26" s="326"/>
      <c r="L26" s="297"/>
      <c r="M26" s="327"/>
      <c r="N26" s="241"/>
      <c r="O26" s="170"/>
      <c r="P26" s="146"/>
    </row>
    <row r="27" spans="1:16" ht="19.5" customHeight="1">
      <c r="A27" s="356"/>
      <c r="B27" s="412" t="str">
        <f>JL!J14</f>
        <v>47133, 47637</v>
      </c>
      <c r="C27" s="121" t="str">
        <f>REPT(JL!I12,1)</f>
        <v>Hovězí s masem a rýží</v>
      </c>
      <c r="D27" s="122" t="s">
        <v>50</v>
      </c>
      <c r="E27" s="122"/>
      <c r="F27" s="88"/>
      <c r="G27" s="123"/>
      <c r="H27" s="123"/>
      <c r="I27" s="378"/>
      <c r="J27" s="336"/>
      <c r="K27" s="310">
        <f>K36</f>
        <v>25</v>
      </c>
      <c r="L27" s="295"/>
      <c r="M27" s="311"/>
      <c r="N27" s="238"/>
      <c r="O27" s="400">
        <v>20</v>
      </c>
      <c r="P27" s="62">
        <f t="shared" ref="P27:P33" si="2">SUM(D27:O27)</f>
        <v>45</v>
      </c>
    </row>
    <row r="28" spans="1:16" ht="20.100000000000001" customHeight="1">
      <c r="A28" s="356"/>
      <c r="B28" s="412" t="str">
        <f>JL!J17</f>
        <v>35084</v>
      </c>
      <c r="C28" s="121" t="str">
        <f>REPT(JL!I15,1)</f>
        <v>Gulášová ze sojového masa</v>
      </c>
      <c r="D28" s="122" t="s">
        <v>50</v>
      </c>
      <c r="E28" s="122"/>
      <c r="F28" s="89"/>
      <c r="G28" s="124">
        <f>G36</f>
        <v>65</v>
      </c>
      <c r="H28" s="124"/>
      <c r="I28" s="379"/>
      <c r="J28" s="336"/>
      <c r="K28" s="310"/>
      <c r="L28" s="295"/>
      <c r="M28" s="311"/>
      <c r="N28" s="238"/>
      <c r="O28" s="400">
        <v>50</v>
      </c>
      <c r="P28" s="62">
        <f t="shared" si="2"/>
        <v>115</v>
      </c>
    </row>
    <row r="29" spans="1:16" ht="20.100000000000001" customHeight="1">
      <c r="A29" s="356"/>
      <c r="B29" s="432" t="str">
        <f>JL!J22</f>
        <v>9875, 9992</v>
      </c>
      <c r="C29" s="125" t="str">
        <f>REPT(JL!I19,1)</f>
        <v>Frankfurtská hovězí pečeně, houskové knedlíky</v>
      </c>
      <c r="D29" s="122" t="s">
        <v>50</v>
      </c>
      <c r="E29" s="122"/>
      <c r="F29" s="89"/>
      <c r="G29" s="312">
        <v>15</v>
      </c>
      <c r="H29" s="312"/>
      <c r="I29" s="380"/>
      <c r="J29" s="336"/>
      <c r="K29" s="313"/>
      <c r="L29" s="314"/>
      <c r="M29" s="315"/>
      <c r="N29" s="238"/>
      <c r="O29" s="316">
        <v>30</v>
      </c>
      <c r="P29" s="62">
        <f t="shared" si="2"/>
        <v>45</v>
      </c>
    </row>
    <row r="30" spans="1:16" ht="20.100000000000001" customHeight="1">
      <c r="A30" s="463" t="s">
        <v>231</v>
      </c>
      <c r="B30" s="412" t="str">
        <f>JL!J26</f>
        <v>9890, 10101</v>
      </c>
      <c r="C30" s="121" t="str">
        <f>REPT(JL!I23,1)</f>
        <v>Smažený holandský řízek se sýrem, bramborová kaše s máslem</v>
      </c>
      <c r="D30" s="122" t="s">
        <v>50</v>
      </c>
      <c r="E30" s="122"/>
      <c r="F30" s="89"/>
      <c r="G30" s="291">
        <v>30</v>
      </c>
      <c r="H30" s="291"/>
      <c r="I30" s="380"/>
      <c r="J30" s="336"/>
      <c r="K30" s="326">
        <v>25</v>
      </c>
      <c r="L30" s="295" t="s">
        <v>230</v>
      </c>
      <c r="M30" s="315"/>
      <c r="N30" s="238"/>
      <c r="O30" s="316">
        <v>50</v>
      </c>
      <c r="P30" s="62">
        <f t="shared" si="2"/>
        <v>105</v>
      </c>
    </row>
    <row r="31" spans="1:16" ht="23.25" hidden="1" customHeight="1">
      <c r="A31" s="356"/>
      <c r="B31" s="411"/>
      <c r="C31" s="125" t="e">
        <f>REPT(JL!#REF!,1)</f>
        <v>#REF!</v>
      </c>
      <c r="D31" s="122"/>
      <c r="E31" s="122"/>
      <c r="F31" s="89"/>
      <c r="G31" s="291"/>
      <c r="H31" s="291"/>
      <c r="I31" s="380"/>
      <c r="J31" s="336"/>
      <c r="K31" s="313"/>
      <c r="L31" s="295"/>
      <c r="M31" s="315"/>
      <c r="N31" s="238"/>
      <c r="O31" s="316"/>
      <c r="P31" s="62">
        <f t="shared" si="2"/>
        <v>0</v>
      </c>
    </row>
    <row r="32" spans="1:16" ht="20.100000000000001" customHeight="1">
      <c r="A32" s="358"/>
      <c r="B32" s="412" t="str">
        <f>JL!J30</f>
        <v>11927, 15607</v>
      </c>
      <c r="C32" s="121" t="str">
        <f>JL!I27</f>
        <v>Sojové maso s WOK zeleninou, asijské rýžové nudle</v>
      </c>
      <c r="D32" s="122" t="s">
        <v>50</v>
      </c>
      <c r="E32" s="122"/>
      <c r="F32" s="126"/>
      <c r="G32" s="317">
        <v>5</v>
      </c>
      <c r="H32" s="317"/>
      <c r="I32" s="381"/>
      <c r="J32" s="336"/>
      <c r="K32" s="313"/>
      <c r="L32" s="295"/>
      <c r="M32" s="315"/>
      <c r="N32" s="238"/>
      <c r="O32" s="318">
        <v>15</v>
      </c>
      <c r="P32" s="62">
        <f t="shared" si="2"/>
        <v>20</v>
      </c>
    </row>
    <row r="33" spans="1:16" ht="23.25" hidden="1" customHeight="1">
      <c r="A33" s="356"/>
      <c r="B33" s="411"/>
      <c r="C33" s="121" t="e">
        <f>REPT(JL!#REF!,1)</f>
        <v>#REF!</v>
      </c>
      <c r="D33" s="122"/>
      <c r="E33" s="122"/>
      <c r="F33" s="126"/>
      <c r="G33" s="319"/>
      <c r="H33" s="319"/>
      <c r="I33" s="381"/>
      <c r="J33" s="336"/>
      <c r="K33" s="313"/>
      <c r="L33" s="295"/>
      <c r="M33" s="315"/>
      <c r="N33" s="238"/>
      <c r="O33" s="318"/>
      <c r="P33" s="62">
        <f t="shared" si="2"/>
        <v>0</v>
      </c>
    </row>
    <row r="34" spans="1:16" ht="24.95" customHeight="1" thickBot="1">
      <c r="A34" s="373"/>
      <c r="B34" s="415" t="str">
        <f>JL!J35</f>
        <v>34177, 37486</v>
      </c>
      <c r="C34" s="374" t="str">
        <f>JL!I32</f>
        <v>Vídeňská roštěná se smaženou cibulí, smažené americké brambory</v>
      </c>
      <c r="D34" s="198" t="s">
        <v>50</v>
      </c>
      <c r="E34" s="128"/>
      <c r="F34" s="126"/>
      <c r="G34" s="317">
        <v>15</v>
      </c>
      <c r="H34" s="317"/>
      <c r="I34" s="381"/>
      <c r="J34" s="371"/>
      <c r="K34" s="313"/>
      <c r="L34" s="321"/>
      <c r="M34" s="322"/>
      <c r="N34" s="323"/>
      <c r="O34" s="318">
        <v>15</v>
      </c>
      <c r="P34" s="375">
        <f t="shared" ref="P34" si="3">SUM(D34:O34)</f>
        <v>30</v>
      </c>
    </row>
    <row r="35" spans="1:16" s="154" customFormat="1" ht="20.100000000000001" customHeight="1" thickBot="1">
      <c r="A35" s="372"/>
      <c r="B35" s="413"/>
      <c r="C35" s="196"/>
      <c r="D35" s="173"/>
      <c r="E35" s="152"/>
      <c r="F35" s="130"/>
      <c r="G35" s="153"/>
      <c r="H35" s="153"/>
      <c r="I35" s="152"/>
      <c r="J35" s="369"/>
      <c r="K35" s="227"/>
      <c r="L35" s="296"/>
      <c r="M35" s="230"/>
      <c r="N35" s="239"/>
      <c r="O35" s="131"/>
      <c r="P35" s="132"/>
    </row>
    <row r="36" spans="1:16" s="447" customFormat="1" ht="11.25" customHeight="1" thickBot="1">
      <c r="A36" s="458"/>
      <c r="B36" s="459"/>
      <c r="C36" s="460"/>
      <c r="D36" s="199">
        <f>SUM(D29:D34)</f>
        <v>0</v>
      </c>
      <c r="E36" s="162"/>
      <c r="F36" s="165">
        <f>F34+F32+F31+F30+F29+F35</f>
        <v>0</v>
      </c>
      <c r="G36" s="303">
        <f>SUM(G29:G35)</f>
        <v>65</v>
      </c>
      <c r="H36" s="303"/>
      <c r="I36" s="303">
        <f>SUM(I29:I34)</f>
        <v>0</v>
      </c>
      <c r="J36" s="163"/>
      <c r="K36" s="228">
        <f>K34+K32+K31+K30+K29</f>
        <v>25</v>
      </c>
      <c r="L36" s="298"/>
      <c r="M36" s="231">
        <f>M34+M32+M31+M30+M29</f>
        <v>0</v>
      </c>
      <c r="N36" s="461"/>
      <c r="O36" s="172">
        <f>O29+O30+O31+O32+O33+O34</f>
        <v>110</v>
      </c>
      <c r="P36" s="462">
        <f>P29+P30+P32+P34+P35</f>
        <v>200</v>
      </c>
    </row>
    <row r="37" spans="1:16" s="441" customFormat="1" ht="11.25" customHeight="1">
      <c r="A37" s="436" t="s">
        <v>3</v>
      </c>
      <c r="B37" s="437"/>
      <c r="C37" s="433">
        <f>SUM(C26+1)</f>
        <v>45785</v>
      </c>
      <c r="D37" s="174"/>
      <c r="E37" s="144"/>
      <c r="F37" s="166"/>
      <c r="G37" s="145"/>
      <c r="H37" s="145"/>
      <c r="I37" s="405"/>
      <c r="J37" s="370"/>
      <c r="K37" s="326"/>
      <c r="L37" s="297"/>
      <c r="M37" s="327"/>
      <c r="N37" s="438"/>
      <c r="O37" s="439"/>
      <c r="P37" s="440"/>
    </row>
    <row r="38" spans="1:16" s="447" customFormat="1" ht="7.5" customHeight="1">
      <c r="A38" s="442"/>
      <c r="B38" s="415">
        <f>JL!M14</f>
        <v>0</v>
      </c>
      <c r="C38" s="434" t="str">
        <f>REPT(JL!L12,1)</f>
        <v/>
      </c>
      <c r="D38" s="122" t="s">
        <v>50</v>
      </c>
      <c r="E38" s="122"/>
      <c r="F38" s="88"/>
      <c r="G38" s="123"/>
      <c r="H38" s="123"/>
      <c r="I38" s="378"/>
      <c r="J38" s="443"/>
      <c r="K38" s="310"/>
      <c r="L38" s="444"/>
      <c r="M38" s="311"/>
      <c r="N38" s="445"/>
      <c r="O38" s="400"/>
      <c r="P38" s="446">
        <f t="shared" ref="P38:P45" si="4">SUM(D38:O38)</f>
        <v>0</v>
      </c>
    </row>
    <row r="39" spans="1:16" s="447" customFormat="1" ht="7.5" customHeight="1">
      <c r="A39" s="442"/>
      <c r="B39" s="415">
        <f>JL!M17</f>
        <v>0</v>
      </c>
      <c r="C39" s="434" t="str">
        <f>REPT(JL!L15,1)</f>
        <v/>
      </c>
      <c r="D39" s="122" t="s">
        <v>50</v>
      </c>
      <c r="E39" s="122"/>
      <c r="F39" s="89"/>
      <c r="G39" s="124"/>
      <c r="H39" s="124"/>
      <c r="I39" s="379"/>
      <c r="J39" s="443"/>
      <c r="K39" s="310"/>
      <c r="L39" s="444"/>
      <c r="M39" s="311"/>
      <c r="N39" s="445"/>
      <c r="O39" s="400"/>
      <c r="P39" s="446">
        <f t="shared" si="4"/>
        <v>0</v>
      </c>
    </row>
    <row r="40" spans="1:16" s="447" customFormat="1" ht="7.5" customHeight="1">
      <c r="A40" s="448"/>
      <c r="B40" s="415">
        <f>JL!M22</f>
        <v>0</v>
      </c>
      <c r="C40" s="434" t="str">
        <f>REPT(JL!L19,1)</f>
        <v/>
      </c>
      <c r="D40" s="122" t="s">
        <v>50</v>
      </c>
      <c r="E40" s="122"/>
      <c r="F40" s="89"/>
      <c r="G40" s="312"/>
      <c r="H40" s="312"/>
      <c r="I40" s="380"/>
      <c r="J40" s="443"/>
      <c r="K40" s="313"/>
      <c r="L40" s="449"/>
      <c r="M40" s="315"/>
      <c r="N40" s="445"/>
      <c r="O40" s="316"/>
      <c r="P40" s="446">
        <f t="shared" si="4"/>
        <v>0</v>
      </c>
    </row>
    <row r="41" spans="1:16" s="447" customFormat="1" ht="7.5" customHeight="1">
      <c r="A41" s="442"/>
      <c r="B41" s="415">
        <f>JL!M26</f>
        <v>0</v>
      </c>
      <c r="C41" s="434" t="str">
        <f>REPT(JL!L23,1)</f>
        <v/>
      </c>
      <c r="D41" s="122" t="s">
        <v>50</v>
      </c>
      <c r="E41" s="122"/>
      <c r="F41" s="89"/>
      <c r="G41" s="291"/>
      <c r="H41" s="291"/>
      <c r="I41" s="380"/>
      <c r="J41" s="443"/>
      <c r="K41" s="313"/>
      <c r="L41" s="444"/>
      <c r="M41" s="315"/>
      <c r="N41" s="445"/>
      <c r="O41" s="316"/>
      <c r="P41" s="446">
        <f t="shared" si="4"/>
        <v>0</v>
      </c>
    </row>
    <row r="42" spans="1:16" s="447" customFormat="1" ht="7.5" customHeight="1">
      <c r="A42" s="442"/>
      <c r="B42" s="450"/>
      <c r="C42" s="434" t="e">
        <f>REPT(JL!#REF!,1)</f>
        <v>#REF!</v>
      </c>
      <c r="D42" s="122"/>
      <c r="E42" s="122"/>
      <c r="F42" s="89"/>
      <c r="G42" s="291"/>
      <c r="H42" s="291"/>
      <c r="I42" s="380"/>
      <c r="J42" s="443"/>
      <c r="K42" s="313"/>
      <c r="L42" s="444"/>
      <c r="M42" s="315"/>
      <c r="N42" s="445"/>
      <c r="O42" s="316"/>
      <c r="P42" s="446">
        <f t="shared" si="4"/>
        <v>0</v>
      </c>
    </row>
    <row r="43" spans="1:16" s="447" customFormat="1" ht="7.5" customHeight="1">
      <c r="A43" s="373"/>
      <c r="B43" s="415">
        <f>JL!M30</f>
        <v>0</v>
      </c>
      <c r="C43" s="434">
        <f>JL!L27</f>
        <v>0</v>
      </c>
      <c r="D43" s="122" t="s">
        <v>50</v>
      </c>
      <c r="E43" s="122"/>
      <c r="F43" s="126"/>
      <c r="G43" s="317"/>
      <c r="H43" s="317"/>
      <c r="I43" s="381"/>
      <c r="J43" s="443"/>
      <c r="K43" s="313"/>
      <c r="L43" s="444"/>
      <c r="M43" s="315"/>
      <c r="N43" s="445"/>
      <c r="O43" s="318"/>
      <c r="P43" s="446">
        <f t="shared" si="4"/>
        <v>0</v>
      </c>
    </row>
    <row r="44" spans="1:16" s="447" customFormat="1" ht="7.5" customHeight="1">
      <c r="A44" s="442"/>
      <c r="B44" s="450"/>
      <c r="C44" s="434" t="e">
        <f>REPT(JL!#REF!,1)</f>
        <v>#REF!</v>
      </c>
      <c r="D44" s="122"/>
      <c r="E44" s="122"/>
      <c r="F44" s="126"/>
      <c r="G44" s="319"/>
      <c r="H44" s="319"/>
      <c r="I44" s="381"/>
      <c r="J44" s="443"/>
      <c r="K44" s="313"/>
      <c r="L44" s="444"/>
      <c r="M44" s="315"/>
      <c r="N44" s="445"/>
      <c r="O44" s="318"/>
      <c r="P44" s="446">
        <f t="shared" si="4"/>
        <v>0</v>
      </c>
    </row>
    <row r="45" spans="1:16" s="447" customFormat="1" ht="7.5" customHeight="1" thickBot="1">
      <c r="A45" s="373"/>
      <c r="B45" s="415">
        <f>JL!M35</f>
        <v>0</v>
      </c>
      <c r="C45" s="435" t="str">
        <f>REPT(JL!L32,1)</f>
        <v/>
      </c>
      <c r="D45" s="198" t="s">
        <v>50</v>
      </c>
      <c r="E45" s="128"/>
      <c r="F45" s="126"/>
      <c r="G45" s="317"/>
      <c r="H45" s="317"/>
      <c r="I45" s="381"/>
      <c r="J45" s="443"/>
      <c r="K45" s="320"/>
      <c r="L45" s="451"/>
      <c r="M45" s="322"/>
      <c r="N45" s="452"/>
      <c r="O45" s="318"/>
      <c r="P45" s="375">
        <f t="shared" si="4"/>
        <v>0</v>
      </c>
    </row>
    <row r="46" spans="1:16" s="457" customFormat="1" ht="11.25" customHeight="1" thickBot="1">
      <c r="A46" s="453"/>
      <c r="B46" s="454"/>
      <c r="C46" s="455"/>
      <c r="D46" s="173"/>
      <c r="E46" s="152"/>
      <c r="F46" s="130"/>
      <c r="G46" s="153"/>
      <c r="H46" s="153"/>
      <c r="I46" s="152"/>
      <c r="J46" s="369"/>
      <c r="K46" s="227"/>
      <c r="L46" s="296"/>
      <c r="M46" s="230"/>
      <c r="N46" s="153"/>
      <c r="O46" s="131"/>
      <c r="P46" s="456"/>
    </row>
    <row r="47" spans="1:16" ht="20.25" customHeight="1" thickBot="1">
      <c r="A47" s="328"/>
      <c r="B47" s="414"/>
      <c r="C47" s="134"/>
      <c r="D47" s="199">
        <f>SUM(D40:D45)</f>
        <v>0</v>
      </c>
      <c r="E47" s="162"/>
      <c r="F47" s="165">
        <f>F45+F43+F42+F41+F40+F46</f>
        <v>0</v>
      </c>
      <c r="G47" s="303">
        <f>SUM(G40:G46)</f>
        <v>0</v>
      </c>
      <c r="H47" s="303"/>
      <c r="I47" s="303">
        <f>SUM(I40:I45)</f>
        <v>0</v>
      </c>
      <c r="J47" s="163"/>
      <c r="K47" s="228">
        <f>K45+K43+K42+K41+K40+K46</f>
        <v>0</v>
      </c>
      <c r="L47" s="298"/>
      <c r="M47" s="231">
        <f>M45+M43+M42+M41+M40</f>
        <v>0</v>
      </c>
      <c r="N47" s="240"/>
      <c r="O47" s="172">
        <f>O40+O41+O42+O43+O44+O45</f>
        <v>0</v>
      </c>
      <c r="P47" s="182">
        <f>P45+P43+P41+P40</f>
        <v>0</v>
      </c>
    </row>
    <row r="48" spans="1:16" s="147" customFormat="1" ht="22.5" customHeight="1">
      <c r="A48" s="355" t="s">
        <v>4</v>
      </c>
      <c r="B48" s="410"/>
      <c r="C48" s="143">
        <f>SUM(C37+1)</f>
        <v>45786</v>
      </c>
      <c r="D48" s="174"/>
      <c r="E48" s="144"/>
      <c r="F48" s="166"/>
      <c r="G48" s="145"/>
      <c r="H48" s="145"/>
      <c r="I48" s="200"/>
      <c r="J48" s="370"/>
      <c r="K48" s="326"/>
      <c r="L48" s="297"/>
      <c r="M48" s="327"/>
      <c r="N48" s="241"/>
      <c r="O48" s="170"/>
      <c r="P48" s="146"/>
    </row>
    <row r="49" spans="1:17" ht="20.100000000000001" customHeight="1">
      <c r="A49" s="356"/>
      <c r="B49" s="412" t="str">
        <f>JL!P14</f>
        <v>47137, 47625</v>
      </c>
      <c r="C49" s="121" t="str">
        <f>REPT(JL!O12,1)</f>
        <v>Slepičí polévka s kapáním</v>
      </c>
      <c r="D49" s="122" t="s">
        <v>50</v>
      </c>
      <c r="E49" s="122"/>
      <c r="F49" s="88"/>
      <c r="G49" s="123"/>
      <c r="H49" s="123"/>
      <c r="I49" s="378"/>
      <c r="J49" s="336"/>
      <c r="K49" s="310">
        <f>K58</f>
        <v>25</v>
      </c>
      <c r="L49" s="295"/>
      <c r="M49" s="311"/>
      <c r="N49" s="238"/>
      <c r="O49" s="400">
        <v>25</v>
      </c>
      <c r="P49" s="62">
        <f t="shared" ref="P49:P56" si="5">SUM(D49:O49)</f>
        <v>50</v>
      </c>
    </row>
    <row r="50" spans="1:17" ht="20.100000000000001" customHeight="1">
      <c r="A50" s="356"/>
      <c r="B50" s="412" t="str">
        <f>JL!P17</f>
        <v>35015</v>
      </c>
      <c r="C50" s="121" t="str">
        <f>REPT(JL!O15,1)</f>
        <v>Fazolová s rajčatovým protlakem</v>
      </c>
      <c r="D50" s="122" t="s">
        <v>50</v>
      </c>
      <c r="E50" s="122"/>
      <c r="F50" s="89"/>
      <c r="G50" s="124">
        <f>G58</f>
        <v>60</v>
      </c>
      <c r="H50" s="124"/>
      <c r="I50" s="379"/>
      <c r="J50" s="336"/>
      <c r="K50" s="310"/>
      <c r="L50" s="295"/>
      <c r="M50" s="311"/>
      <c r="N50" s="238"/>
      <c r="O50" s="400">
        <v>25</v>
      </c>
      <c r="P50" s="62">
        <f t="shared" si="5"/>
        <v>85</v>
      </c>
    </row>
    <row r="51" spans="1:17" ht="20.100000000000001" customHeight="1">
      <c r="A51" s="359"/>
      <c r="B51" s="412" t="str">
        <f>JL!P22</f>
        <v>15597, 10019, 11853</v>
      </c>
      <c r="C51" s="292" t="str">
        <f>REPT(JL!O19,1)</f>
        <v>Smažené kuřecí mini-řízečky v sezamové strouhance, vařené brambory s máslem, citron</v>
      </c>
      <c r="D51" s="122" t="s">
        <v>50</v>
      </c>
      <c r="E51" s="122"/>
      <c r="F51" s="89"/>
      <c r="G51" s="312">
        <v>35</v>
      </c>
      <c r="H51" s="312"/>
      <c r="I51" s="380"/>
      <c r="J51" s="336"/>
      <c r="K51" s="313"/>
      <c r="L51" s="314"/>
      <c r="M51" s="315"/>
      <c r="N51" s="238"/>
      <c r="O51" s="316">
        <v>50</v>
      </c>
      <c r="P51" s="62">
        <f t="shared" si="5"/>
        <v>85</v>
      </c>
    </row>
    <row r="52" spans="1:17" ht="20.100000000000001" customHeight="1">
      <c r="A52" s="356"/>
      <c r="B52" s="412" t="str">
        <f>JL!P26</f>
        <v>17495</v>
      </c>
      <c r="C52" s="121" t="str">
        <f>REPT(JL!O23,1)</f>
        <v>Milánské špagety z hovězího masa s rajčaty a bylinkami, sýr strouhaný</v>
      </c>
      <c r="D52" s="122" t="s">
        <v>50</v>
      </c>
      <c r="E52" s="122"/>
      <c r="F52" s="89"/>
      <c r="G52" s="291">
        <v>15</v>
      </c>
      <c r="H52" s="291"/>
      <c r="I52" s="380"/>
      <c r="J52" s="336"/>
      <c r="K52" s="313">
        <v>25</v>
      </c>
      <c r="L52" s="295"/>
      <c r="M52" s="315"/>
      <c r="N52" s="238"/>
      <c r="O52" s="316">
        <v>30</v>
      </c>
      <c r="P52" s="62">
        <f t="shared" si="5"/>
        <v>70</v>
      </c>
    </row>
    <row r="53" spans="1:17" ht="23.25" hidden="1" customHeight="1">
      <c r="A53" s="356"/>
      <c r="B53" s="411"/>
      <c r="C53" s="125" t="e">
        <f>REPT(JL!#REF!,1)</f>
        <v>#REF!</v>
      </c>
      <c r="D53" s="122"/>
      <c r="E53" s="122"/>
      <c r="F53" s="89"/>
      <c r="G53" s="291"/>
      <c r="H53" s="291"/>
      <c r="I53" s="380"/>
      <c r="J53" s="336"/>
      <c r="K53" s="313"/>
      <c r="L53" s="295"/>
      <c r="M53" s="315"/>
      <c r="N53" s="238"/>
      <c r="O53" s="316"/>
      <c r="P53" s="62">
        <f t="shared" si="5"/>
        <v>0</v>
      </c>
    </row>
    <row r="54" spans="1:17" ht="20.100000000000001" customHeight="1">
      <c r="A54" s="358"/>
      <c r="B54" s="412" t="str">
        <f>JL!P30</f>
        <v>42672</v>
      </c>
      <c r="C54" s="121" t="str">
        <f>JL!O27</f>
        <v xml:space="preserve">Italské Gnocchi s listovým špenátem a smetanou, strouhaný sýr </v>
      </c>
      <c r="D54" s="122" t="s">
        <v>50</v>
      </c>
      <c r="E54" s="122"/>
      <c r="F54" s="126"/>
      <c r="G54" s="317">
        <v>5</v>
      </c>
      <c r="H54" s="317"/>
      <c r="I54" s="381"/>
      <c r="J54" s="336"/>
      <c r="K54" s="313"/>
      <c r="L54" s="295"/>
      <c r="M54" s="315"/>
      <c r="N54" s="238"/>
      <c r="O54" s="318">
        <v>10</v>
      </c>
      <c r="P54" s="62">
        <f t="shared" si="5"/>
        <v>15</v>
      </c>
    </row>
    <row r="55" spans="1:17" ht="23.25" hidden="1" customHeight="1">
      <c r="A55" s="356"/>
      <c r="B55" s="411"/>
      <c r="C55" s="121" t="e">
        <f>REPT(JL!#REF!,1)</f>
        <v>#REF!</v>
      </c>
      <c r="D55" s="122"/>
      <c r="E55" s="122"/>
      <c r="F55" s="126"/>
      <c r="G55" s="319"/>
      <c r="H55" s="319"/>
      <c r="I55" s="381"/>
      <c r="J55" s="336"/>
      <c r="K55" s="313"/>
      <c r="L55" s="295"/>
      <c r="M55" s="315"/>
      <c r="N55" s="238"/>
      <c r="O55" s="318"/>
      <c r="P55" s="62">
        <f t="shared" si="5"/>
        <v>0</v>
      </c>
    </row>
    <row r="56" spans="1:17" ht="20.100000000000001" customHeight="1" thickBot="1">
      <c r="A56" s="358"/>
      <c r="B56" s="412" t="str">
        <f>JL!P35</f>
        <v>36871, 10019, 11853</v>
      </c>
      <c r="C56" s="125" t="str">
        <f>REPT(JL!O32,1)</f>
        <v>Pečená mořská Štíka (Hejk) s cibulí a pečenou slaninou se sýrem, vařené brambory, citron</v>
      </c>
      <c r="D56" s="198" t="s">
        <v>50</v>
      </c>
      <c r="E56" s="128"/>
      <c r="F56" s="126"/>
      <c r="G56" s="317">
        <v>5</v>
      </c>
      <c r="H56" s="317"/>
      <c r="I56" s="381"/>
      <c r="J56" s="336"/>
      <c r="K56" s="320"/>
      <c r="L56" s="321"/>
      <c r="M56" s="322"/>
      <c r="N56" s="323"/>
      <c r="O56" s="318">
        <v>5</v>
      </c>
      <c r="P56" s="324">
        <f t="shared" si="5"/>
        <v>10</v>
      </c>
    </row>
    <row r="57" spans="1:17" s="154" customFormat="1" ht="20.100000000000001" customHeight="1" thickBot="1">
      <c r="A57" s="129"/>
      <c r="B57" s="413"/>
      <c r="C57" s="196"/>
      <c r="D57" s="173"/>
      <c r="E57" s="152"/>
      <c r="F57" s="130"/>
      <c r="G57" s="153"/>
      <c r="H57" s="153"/>
      <c r="I57" s="152"/>
      <c r="J57" s="369"/>
      <c r="K57" s="227"/>
      <c r="L57" s="296"/>
      <c r="M57" s="230"/>
      <c r="N57" s="239"/>
      <c r="O57" s="131"/>
      <c r="P57" s="132"/>
    </row>
    <row r="58" spans="1:17" ht="21" customHeight="1" thickBot="1">
      <c r="A58" s="3" t="s">
        <v>5</v>
      </c>
      <c r="B58" s="416"/>
      <c r="C58" s="271"/>
      <c r="D58" s="199">
        <f>SUM(D51:D56)</f>
        <v>0</v>
      </c>
      <c r="E58" s="162"/>
      <c r="F58" s="165">
        <f>F56+F54+F53+F52+F51+F57</f>
        <v>0</v>
      </c>
      <c r="G58" s="303">
        <f>SUM(G51:G57)</f>
        <v>60</v>
      </c>
      <c r="H58" s="303"/>
      <c r="I58" s="303">
        <f>SUM(I51:I56)</f>
        <v>0</v>
      </c>
      <c r="J58" s="163"/>
      <c r="K58" s="228">
        <f>K56+K54+K53+K52+K51+K57</f>
        <v>25</v>
      </c>
      <c r="L58" s="298"/>
      <c r="M58" s="231">
        <f>M56+M54+M53+M52+M51</f>
        <v>0</v>
      </c>
      <c r="N58" s="240"/>
      <c r="O58" s="172">
        <f>O51+O52+O53+O54+O55+O56</f>
        <v>95</v>
      </c>
      <c r="P58" s="182">
        <f>P56+P54+P52+P51+P57</f>
        <v>180</v>
      </c>
      <c r="Q58" s="135"/>
    </row>
    <row r="59" spans="1:17" s="157" customFormat="1" ht="21" customHeight="1" thickBot="1">
      <c r="A59" s="155" t="s">
        <v>9</v>
      </c>
      <c r="B59" s="417"/>
      <c r="C59" s="156"/>
      <c r="D59" s="175" t="s">
        <v>50</v>
      </c>
      <c r="E59" s="158"/>
      <c r="F59" s="167"/>
      <c r="G59" s="159"/>
      <c r="H59" s="159"/>
      <c r="I59" s="202"/>
      <c r="J59" s="158"/>
      <c r="K59" s="229"/>
      <c r="L59" s="299"/>
      <c r="M59" s="232"/>
      <c r="N59" s="234"/>
      <c r="O59" s="160"/>
      <c r="P59" s="161"/>
    </row>
    <row r="60" spans="1:17" s="176" customFormat="1" ht="9" customHeight="1">
      <c r="A60" s="242"/>
      <c r="B60" s="418"/>
      <c r="C60" s="177"/>
      <c r="D60" s="178">
        <f>D58+D47+D36+D25+D14</f>
        <v>0</v>
      </c>
      <c r="E60" s="178"/>
      <c r="F60" s="178">
        <f>F58+F47+F36+F25+F14</f>
        <v>0</v>
      </c>
      <c r="G60" s="178"/>
      <c r="H60" s="178"/>
      <c r="I60" s="179">
        <f>I58+I47+I36+I25+I14</f>
        <v>0</v>
      </c>
      <c r="J60" s="179"/>
      <c r="K60" s="179">
        <f>K58+K47+K36+K25+K14</f>
        <v>100</v>
      </c>
      <c r="L60" s="300"/>
      <c r="M60" s="179">
        <f>M58+M47+M36+M25+M14</f>
        <v>0</v>
      </c>
      <c r="N60" s="235"/>
      <c r="O60" s="180">
        <f>O58+O47+O36+O25+O14</f>
        <v>415</v>
      </c>
      <c r="P60" s="181" t="s">
        <v>68</v>
      </c>
    </row>
    <row r="61" spans="1:17" s="176" customFormat="1" ht="9" customHeight="1">
      <c r="A61" s="664"/>
      <c r="B61" s="664"/>
      <c r="C61" s="664"/>
      <c r="D61" s="178">
        <f t="shared" ref="D61:P61" si="6">D58+D47+D36+D25+D14</f>
        <v>0</v>
      </c>
      <c r="E61" s="178">
        <f t="shared" si="6"/>
        <v>0</v>
      </c>
      <c r="F61" s="178">
        <f t="shared" si="6"/>
        <v>0</v>
      </c>
      <c r="G61" s="178">
        <f t="shared" si="6"/>
        <v>250</v>
      </c>
      <c r="H61" s="178"/>
      <c r="I61" s="178">
        <f t="shared" si="6"/>
        <v>0</v>
      </c>
      <c r="J61" s="178">
        <f t="shared" si="6"/>
        <v>0</v>
      </c>
      <c r="K61" s="178">
        <f t="shared" si="6"/>
        <v>100</v>
      </c>
      <c r="L61" s="301">
        <f t="shared" si="6"/>
        <v>0</v>
      </c>
      <c r="M61" s="178">
        <f t="shared" si="6"/>
        <v>0</v>
      </c>
      <c r="N61" s="236">
        <f t="shared" si="6"/>
        <v>0</v>
      </c>
      <c r="O61" s="178">
        <f t="shared" si="6"/>
        <v>415</v>
      </c>
      <c r="P61" s="183">
        <f t="shared" si="6"/>
        <v>765</v>
      </c>
    </row>
    <row r="62" spans="1:17" s="176" customFormat="1" ht="9" customHeight="1">
      <c r="A62" s="664"/>
      <c r="B62" s="664"/>
      <c r="C62" s="664"/>
      <c r="D62" s="178">
        <f>D61/5</f>
        <v>0</v>
      </c>
      <c r="E62" s="178">
        <f t="shared" ref="E62:O62" si="7">E61/5</f>
        <v>0</v>
      </c>
      <c r="F62" s="178">
        <f t="shared" si="7"/>
        <v>0</v>
      </c>
      <c r="G62" s="178">
        <f t="shared" si="7"/>
        <v>50</v>
      </c>
      <c r="H62" s="178"/>
      <c r="I62" s="178">
        <f t="shared" si="7"/>
        <v>0</v>
      </c>
      <c r="J62" s="178">
        <f t="shared" si="7"/>
        <v>0</v>
      </c>
      <c r="K62" s="178">
        <f t="shared" si="7"/>
        <v>20</v>
      </c>
      <c r="L62" s="301">
        <f t="shared" si="7"/>
        <v>0</v>
      </c>
      <c r="M62" s="178">
        <f t="shared" si="7"/>
        <v>0</v>
      </c>
      <c r="N62" s="236">
        <f t="shared" si="7"/>
        <v>0</v>
      </c>
      <c r="O62" s="178">
        <f t="shared" si="7"/>
        <v>83</v>
      </c>
      <c r="P62" s="178">
        <f>P61/5</f>
        <v>153</v>
      </c>
    </row>
    <row r="63" spans="1:17" ht="170.25" customHeight="1">
      <c r="A63" s="664"/>
      <c r="B63" s="664"/>
      <c r="C63" s="664"/>
    </row>
  </sheetData>
  <mergeCells count="3">
    <mergeCell ref="A1:P1"/>
    <mergeCell ref="A2:C3"/>
    <mergeCell ref="A61:C63"/>
  </mergeCells>
  <printOptions horizontalCentered="1"/>
  <pageMargins left="0" right="0" top="0" bottom="0" header="0" footer="0"/>
  <pageSetup paperSize="9" scale="54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45782</v>
      </c>
      <c r="J1" s="43"/>
      <c r="K1" s="43"/>
      <c r="L1" s="43"/>
      <c r="M1" s="46"/>
    </row>
    <row r="2" spans="1:13" ht="16.5" customHeight="1">
      <c r="A2" s="91" t="s">
        <v>12</v>
      </c>
      <c r="B2" s="8"/>
      <c r="C2" s="9"/>
      <c r="D2" s="92" t="s">
        <v>13</v>
      </c>
      <c r="E2" s="8"/>
      <c r="F2" s="8"/>
      <c r="G2" s="8"/>
      <c r="H2" s="91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71</v>
      </c>
      <c r="E3" s="48"/>
      <c r="F3" s="48"/>
      <c r="G3" s="48"/>
      <c r="H3" s="47" t="s">
        <v>14</v>
      </c>
      <c r="I3" s="93" t="s">
        <v>72</v>
      </c>
      <c r="J3" s="48"/>
      <c r="K3" s="48"/>
      <c r="L3" s="48"/>
      <c r="M3" s="49"/>
    </row>
    <row r="4" spans="1:13" ht="12.95" customHeight="1">
      <c r="A4" s="50"/>
      <c r="B4" s="94"/>
      <c r="C4" s="50"/>
      <c r="D4" s="95"/>
      <c r="E4" s="94"/>
      <c r="F4" s="11"/>
      <c r="G4" s="94"/>
      <c r="H4" s="94"/>
      <c r="I4" s="94"/>
      <c r="J4" s="94"/>
      <c r="K4" s="95"/>
      <c r="L4" s="50"/>
      <c r="M4" s="95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2" t="s">
        <v>22</v>
      </c>
      <c r="M5" s="9"/>
    </row>
    <row r="6" spans="1:13" ht="15.75" customHeight="1">
      <c r="A6" s="52"/>
      <c r="B6" s="94"/>
      <c r="C6" s="50"/>
      <c r="D6" s="95"/>
      <c r="E6" s="96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5"/>
      <c r="L6" s="96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7">
        <v>1</v>
      </c>
      <c r="B8" s="19"/>
      <c r="C8" s="97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8" t="s">
        <v>59</v>
      </c>
      <c r="B9" s="139"/>
      <c r="C9" s="92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4"/>
      <c r="L9" s="100"/>
      <c r="M9" s="95"/>
    </row>
    <row r="10" spans="1:13" ht="18.95" customHeight="1">
      <c r="A10" s="138" t="s">
        <v>60</v>
      </c>
      <c r="B10" s="139"/>
      <c r="C10" s="92" t="str">
        <f>JL!C15</f>
        <v>Bramborová s houbami</v>
      </c>
      <c r="D10" s="9"/>
      <c r="E10" s="96" t="s">
        <v>31</v>
      </c>
      <c r="F10" s="21"/>
      <c r="G10" s="101"/>
      <c r="H10" s="23"/>
      <c r="I10" s="25"/>
      <c r="J10" s="24"/>
      <c r="K10" s="8"/>
      <c r="L10" s="100"/>
      <c r="M10" s="9"/>
    </row>
    <row r="11" spans="1:13" ht="18.95" customHeight="1">
      <c r="A11" s="138" t="s">
        <v>80</v>
      </c>
      <c r="B11" s="140"/>
      <c r="C11" s="103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4"/>
      <c r="I11" s="25"/>
      <c r="J11" s="24"/>
      <c r="K11" s="94"/>
      <c r="L11" s="105"/>
      <c r="M11" s="95"/>
    </row>
    <row r="12" spans="1:13" ht="18.95" customHeight="1">
      <c r="A12" s="138" t="s">
        <v>81</v>
      </c>
      <c r="B12" s="141"/>
      <c r="C12" s="103" t="str">
        <f>JL!C23</f>
        <v>Restovaná drůbeží játra na cibulce, vařené brambory, tatarská omáčka</v>
      </c>
      <c r="D12" s="9"/>
      <c r="E12" s="96" t="s">
        <v>31</v>
      </c>
      <c r="F12" s="21"/>
      <c r="G12" s="26"/>
      <c r="H12" s="23"/>
      <c r="I12" s="25"/>
      <c r="J12" s="24"/>
      <c r="K12" s="8"/>
      <c r="L12" s="100"/>
      <c r="M12" s="9"/>
    </row>
    <row r="13" spans="1:13" ht="18.95" customHeight="1">
      <c r="A13" s="138" t="s">
        <v>75</v>
      </c>
      <c r="B13" s="141"/>
      <c r="C13" s="103" t="str">
        <f>JL!C27</f>
        <v>Čínské nudle s restovanou pikentní zeleninou a rostlinným masem Robi</v>
      </c>
      <c r="D13" s="9"/>
      <c r="E13" s="19" t="s">
        <v>31</v>
      </c>
      <c r="F13" s="21"/>
      <c r="G13" s="26"/>
      <c r="H13" s="23"/>
      <c r="I13" s="27"/>
      <c r="J13" s="24"/>
      <c r="K13" s="8"/>
      <c r="L13" s="100"/>
      <c r="M13" s="9"/>
    </row>
    <row r="14" spans="1:13" ht="18.95" customHeight="1">
      <c r="A14" s="138" t="s">
        <v>76</v>
      </c>
      <c r="B14" s="142"/>
      <c r="C14" s="103" t="str">
        <f>JL!C32</f>
        <v>Kuřecí placičky s pórkem a cibulí, šťouchané brambory s cibulí, americký dressing</v>
      </c>
      <c r="D14" s="9"/>
      <c r="E14" s="19" t="s">
        <v>31</v>
      </c>
      <c r="F14" s="21"/>
      <c r="G14" s="26"/>
      <c r="H14" s="23"/>
      <c r="I14" s="27"/>
      <c r="J14" s="24"/>
      <c r="K14" s="94"/>
      <c r="L14" s="105"/>
      <c r="M14" s="95"/>
    </row>
    <row r="15" spans="1:13" ht="18.95" customHeight="1">
      <c r="A15" s="108"/>
      <c r="B15" s="109"/>
      <c r="C15" s="665"/>
      <c r="D15" s="666"/>
      <c r="E15" s="19"/>
      <c r="F15" s="21"/>
      <c r="G15" s="26"/>
      <c r="H15" s="23"/>
      <c r="I15" s="27"/>
      <c r="J15" s="24"/>
      <c r="K15" s="8"/>
      <c r="L15" s="100"/>
      <c r="M15" s="9"/>
    </row>
    <row r="16" spans="1:13" ht="18.95" customHeight="1">
      <c r="A16" s="92"/>
      <c r="B16" s="94"/>
      <c r="C16" s="92"/>
      <c r="D16" s="9"/>
      <c r="E16" s="19"/>
      <c r="F16" s="21"/>
      <c r="G16" s="28"/>
      <c r="H16" s="23"/>
      <c r="I16" s="27"/>
      <c r="J16" s="24"/>
      <c r="K16" s="94"/>
      <c r="L16" s="105"/>
      <c r="M16" s="95"/>
    </row>
    <row r="17" spans="1:13" ht="18.95" customHeight="1">
      <c r="A17" s="92"/>
      <c r="B17" s="8"/>
      <c r="C17" s="110"/>
      <c r="D17" s="111"/>
      <c r="E17" s="19"/>
      <c r="F17" s="21"/>
      <c r="G17" s="28"/>
      <c r="H17" s="23"/>
      <c r="I17" s="25"/>
      <c r="J17" s="24"/>
      <c r="K17" s="8"/>
      <c r="L17" s="100"/>
      <c r="M17" s="9"/>
    </row>
    <row r="18" spans="1:13" ht="36" customHeight="1">
      <c r="A18" s="97"/>
      <c r="B18" s="94"/>
      <c r="C18" s="92"/>
      <c r="D18" s="9"/>
      <c r="E18" s="19"/>
      <c r="F18" s="21"/>
      <c r="G18" s="28"/>
      <c r="H18" s="23"/>
      <c r="I18" s="27"/>
      <c r="J18" s="24"/>
      <c r="K18" s="94"/>
      <c r="L18" s="105"/>
      <c r="M18" s="95"/>
    </row>
    <row r="19" spans="1:13" ht="18.95" customHeight="1">
      <c r="A19" s="92"/>
      <c r="B19" s="8"/>
      <c r="C19" s="92"/>
      <c r="D19" s="9"/>
      <c r="E19" s="19"/>
      <c r="F19" s="21"/>
      <c r="G19" s="28"/>
      <c r="H19" s="23"/>
      <c r="I19" s="25"/>
      <c r="J19" s="24"/>
      <c r="K19" s="8"/>
      <c r="L19" s="100"/>
      <c r="M19" s="9"/>
    </row>
    <row r="20" spans="1:13" ht="18.95" customHeight="1">
      <c r="A20" s="92"/>
      <c r="B20" s="8"/>
      <c r="C20" s="92"/>
      <c r="D20" s="9"/>
      <c r="E20" s="19"/>
      <c r="F20" s="21"/>
      <c r="G20" s="28"/>
      <c r="H20" s="23"/>
      <c r="I20" s="25"/>
      <c r="J20" s="24"/>
      <c r="K20" s="8"/>
      <c r="L20" s="100"/>
      <c r="M20" s="9"/>
    </row>
    <row r="21" spans="1:13" ht="18.95" customHeight="1">
      <c r="A21" s="92"/>
      <c r="B21" s="8"/>
      <c r="C21" s="92"/>
      <c r="D21" s="8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95"/>
    </row>
    <row r="23" spans="1:13">
      <c r="A23" s="92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2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67" t="s">
        <v>49</v>
      </c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45783</v>
      </c>
      <c r="J28" s="43"/>
      <c r="K28" s="43"/>
      <c r="L28" s="43"/>
      <c r="M28" s="46"/>
    </row>
    <row r="29" spans="1:13" ht="16.5" customHeight="1">
      <c r="A29" s="91" t="s">
        <v>12</v>
      </c>
      <c r="B29" s="8"/>
      <c r="C29" s="9"/>
      <c r="D29" s="92" t="s">
        <v>13</v>
      </c>
      <c r="E29" s="8"/>
      <c r="F29" s="8"/>
      <c r="G29" s="8"/>
      <c r="H29" s="91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3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95"/>
      <c r="E31" s="94"/>
      <c r="F31" s="11"/>
      <c r="G31" s="94"/>
      <c r="H31" s="94"/>
      <c r="I31" s="94"/>
      <c r="J31" s="94"/>
      <c r="K31" s="95"/>
      <c r="L31" s="50"/>
      <c r="M31" s="95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2" t="s">
        <v>22</v>
      </c>
      <c r="M32" s="9"/>
    </row>
    <row r="33" spans="1:13" ht="15.75" customHeight="1">
      <c r="A33" s="52"/>
      <c r="B33" s="94"/>
      <c r="C33" s="50"/>
      <c r="D33" s="95"/>
      <c r="E33" s="96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5"/>
      <c r="L33" s="96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7">
        <v>1</v>
      </c>
      <c r="B35" s="19"/>
      <c r="C35" s="97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8" t="s">
        <v>59</v>
      </c>
      <c r="B36" s="139"/>
      <c r="C36" s="114" t="str">
        <f>JL!F12</f>
        <v>Kroupová se zeleninou</v>
      </c>
      <c r="D36" s="9"/>
      <c r="E36" s="19" t="s">
        <v>31</v>
      </c>
      <c r="F36" s="21"/>
      <c r="G36" s="22"/>
      <c r="H36" s="23"/>
      <c r="I36" s="23"/>
      <c r="J36" s="24"/>
      <c r="K36" s="94"/>
      <c r="L36" s="100"/>
      <c r="M36" s="95"/>
    </row>
    <row r="37" spans="1:13" ht="18.95" customHeight="1">
      <c r="A37" s="138" t="s">
        <v>60</v>
      </c>
      <c r="B37" s="139"/>
      <c r="C37" s="92" t="str">
        <f>JL!F15</f>
        <v>Rajčatová polévka s rýží</v>
      </c>
      <c r="D37" s="9"/>
      <c r="E37" s="96" t="s">
        <v>31</v>
      </c>
      <c r="F37" s="21"/>
      <c r="G37" s="101"/>
      <c r="H37" s="23"/>
      <c r="I37" s="25"/>
      <c r="J37" s="24"/>
      <c r="K37" s="8"/>
      <c r="L37" s="100"/>
      <c r="M37" s="9"/>
    </row>
    <row r="38" spans="1:13" ht="18.95" customHeight="1">
      <c r="A38" s="138" t="s">
        <v>80</v>
      </c>
      <c r="B38" s="140"/>
      <c r="C38" s="103" t="str">
        <f>JL!F19</f>
        <v>Pečená kuřecí prsa s pepřovou omáčkou, šťouchané brambory s anglickou slaninou a cibulí</v>
      </c>
      <c r="D38" s="9"/>
      <c r="E38" s="19" t="s">
        <v>31</v>
      </c>
      <c r="F38" s="21"/>
      <c r="G38" s="26"/>
      <c r="H38" s="23"/>
      <c r="I38" s="25"/>
      <c r="J38" s="24"/>
      <c r="K38" s="94"/>
      <c r="L38" s="105"/>
      <c r="M38" s="95"/>
    </row>
    <row r="39" spans="1:13" ht="18.95" customHeight="1">
      <c r="A39" s="138" t="s">
        <v>81</v>
      </c>
      <c r="B39" s="141"/>
      <c r="C39" s="103" t="str">
        <f>JL!F23</f>
        <v>Hovězí kostky dušené na slanině, bramborové knedlíky</v>
      </c>
      <c r="D39" s="9"/>
      <c r="E39" s="96" t="s">
        <v>31</v>
      </c>
      <c r="F39" s="21"/>
      <c r="G39" s="26"/>
      <c r="H39" s="23"/>
      <c r="I39" s="27"/>
      <c r="J39" s="24"/>
      <c r="K39" s="94"/>
      <c r="L39" s="100"/>
      <c r="M39" s="95"/>
    </row>
    <row r="40" spans="1:13" ht="18.95" customHeight="1">
      <c r="A40" s="138" t="s">
        <v>75</v>
      </c>
      <c r="B40" s="141"/>
      <c r="C40" s="103" t="str">
        <f>JL!F27</f>
        <v>Palačinky plněné zavařeninou jahodová omáčka, zakysaná smetana</v>
      </c>
      <c r="D40" s="9"/>
      <c r="E40" s="19" t="s">
        <v>31</v>
      </c>
      <c r="F40" s="21"/>
      <c r="G40" s="26"/>
      <c r="H40" s="23"/>
      <c r="I40" s="27"/>
      <c r="J40" s="24"/>
      <c r="K40" s="8"/>
      <c r="L40" s="105"/>
      <c r="M40" s="9"/>
    </row>
    <row r="41" spans="1:13" ht="18.95" customHeight="1">
      <c r="A41" s="138" t="s">
        <v>76</v>
      </c>
      <c r="B41" s="142"/>
      <c r="C41" s="103" t="str">
        <f>JL!F32</f>
        <v>Pečený asijský vepřový bůček Hoisin, zeleninový salát, smažená vaječná rýže</v>
      </c>
      <c r="D41" s="9"/>
      <c r="E41" s="19" t="s">
        <v>31</v>
      </c>
      <c r="F41" s="21"/>
      <c r="G41" s="26"/>
      <c r="H41" s="23"/>
      <c r="I41" s="27"/>
      <c r="J41" s="24"/>
      <c r="K41" s="94"/>
      <c r="L41" s="105"/>
      <c r="M41" s="95"/>
    </row>
    <row r="42" spans="1:13" ht="18.95" customHeight="1">
      <c r="A42" s="108"/>
      <c r="B42" s="109"/>
      <c r="C42" s="665"/>
      <c r="D42" s="666"/>
      <c r="E42" s="19"/>
      <c r="F42" s="21"/>
      <c r="G42" s="26"/>
      <c r="H42" s="23"/>
      <c r="I42" s="115"/>
      <c r="J42" s="24"/>
      <c r="K42" s="8"/>
      <c r="L42" s="100"/>
      <c r="M42" s="9"/>
    </row>
    <row r="43" spans="1:13" ht="18.95" customHeight="1">
      <c r="A43" s="92"/>
      <c r="B43" s="94"/>
      <c r="C43" s="92"/>
      <c r="D43" s="9"/>
      <c r="E43" s="19"/>
      <c r="F43" s="21"/>
      <c r="G43" s="28"/>
      <c r="H43" s="23"/>
      <c r="I43" s="27"/>
      <c r="J43" s="24"/>
      <c r="K43" s="94"/>
      <c r="L43" s="105"/>
      <c r="M43" s="95"/>
    </row>
    <row r="44" spans="1:13" ht="18.95" customHeight="1">
      <c r="A44" s="92"/>
      <c r="B44" s="8"/>
      <c r="C44" s="110"/>
      <c r="D44" s="111"/>
      <c r="E44" s="19"/>
      <c r="F44" s="21"/>
      <c r="G44" s="28"/>
      <c r="H44" s="23"/>
      <c r="I44" s="25"/>
      <c r="J44" s="24"/>
      <c r="K44" s="8"/>
      <c r="L44" s="100"/>
      <c r="M44" s="9"/>
    </row>
    <row r="45" spans="1:13" ht="36" customHeight="1">
      <c r="A45" s="97"/>
      <c r="B45" s="94"/>
      <c r="C45" s="92"/>
      <c r="D45" s="9"/>
      <c r="E45" s="19"/>
      <c r="F45" s="21"/>
      <c r="G45" s="28"/>
      <c r="H45" s="23"/>
      <c r="I45" s="27"/>
      <c r="J45" s="24"/>
      <c r="K45" s="94"/>
      <c r="L45" s="105"/>
      <c r="M45" s="95"/>
    </row>
    <row r="46" spans="1:13" ht="18.95" customHeight="1">
      <c r="A46" s="92"/>
      <c r="B46" s="8"/>
      <c r="C46" s="92"/>
      <c r="D46" s="9"/>
      <c r="E46" s="19"/>
      <c r="F46" s="21"/>
      <c r="G46" s="28"/>
      <c r="H46" s="23"/>
      <c r="I46" s="25"/>
      <c r="J46" s="24"/>
      <c r="K46" s="8"/>
      <c r="L46" s="100"/>
      <c r="M46" s="9"/>
    </row>
    <row r="47" spans="1:13" ht="18.95" customHeight="1">
      <c r="A47" s="92"/>
      <c r="B47" s="8"/>
      <c r="C47" s="92"/>
      <c r="D47" s="9"/>
      <c r="E47" s="19"/>
      <c r="F47" s="21"/>
      <c r="G47" s="28"/>
      <c r="H47" s="23"/>
      <c r="I47" s="25"/>
      <c r="J47" s="24"/>
      <c r="K47" s="8"/>
      <c r="L47" s="100"/>
      <c r="M47" s="9"/>
    </row>
    <row r="48" spans="1:13" ht="18.95" customHeight="1">
      <c r="A48" s="92"/>
      <c r="B48" s="8"/>
      <c r="C48" s="92"/>
      <c r="D48" s="8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95"/>
    </row>
    <row r="50" spans="1:13">
      <c r="A50" s="92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2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67" t="s">
        <v>49</v>
      </c>
      <c r="B54" s="668"/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45784</v>
      </c>
      <c r="J55" s="43"/>
      <c r="K55" s="43"/>
      <c r="L55" s="43"/>
      <c r="M55" s="46"/>
    </row>
    <row r="56" spans="1:13" ht="16.5" customHeight="1">
      <c r="A56" s="91" t="s">
        <v>12</v>
      </c>
      <c r="B56" s="8"/>
      <c r="C56" s="9"/>
      <c r="D56" s="92" t="s">
        <v>13</v>
      </c>
      <c r="E56" s="8"/>
      <c r="F56" s="8"/>
      <c r="G56" s="8"/>
      <c r="H56" s="91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3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95"/>
      <c r="E58" s="94"/>
      <c r="F58" s="11"/>
      <c r="G58" s="94"/>
      <c r="H58" s="94"/>
      <c r="I58" s="94"/>
      <c r="J58" s="94"/>
      <c r="K58" s="95"/>
      <c r="L58" s="50"/>
      <c r="M58" s="95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2" t="s">
        <v>22</v>
      </c>
      <c r="M59" s="9"/>
    </row>
    <row r="60" spans="1:13" ht="15.75" customHeight="1">
      <c r="A60" s="52"/>
      <c r="B60" s="94"/>
      <c r="C60" s="50"/>
      <c r="D60" s="95"/>
      <c r="E60" s="96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5"/>
      <c r="L60" s="96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7">
        <v>1</v>
      </c>
      <c r="B62" s="19"/>
      <c r="C62" s="97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8" t="s">
        <v>59</v>
      </c>
      <c r="B63" s="139"/>
      <c r="C63" s="114" t="str">
        <f>JL!I12</f>
        <v>Hovězí s masem a rýží</v>
      </c>
      <c r="D63" s="9"/>
      <c r="E63" s="19" t="s">
        <v>31</v>
      </c>
      <c r="F63" s="21"/>
      <c r="G63" s="22"/>
      <c r="H63" s="23"/>
      <c r="I63" s="23"/>
      <c r="J63" s="24"/>
      <c r="K63" s="94"/>
      <c r="L63" s="100"/>
      <c r="M63" s="95"/>
    </row>
    <row r="64" spans="1:13" ht="18.95" customHeight="1">
      <c r="A64" s="138" t="s">
        <v>60</v>
      </c>
      <c r="B64" s="139"/>
      <c r="C64" s="92" t="str">
        <f>JL!I15</f>
        <v>Gulášová ze sojového masa</v>
      </c>
      <c r="D64" s="9"/>
      <c r="E64" s="96" t="s">
        <v>31</v>
      </c>
      <c r="F64" s="21"/>
      <c r="G64" s="101"/>
      <c r="H64" s="23"/>
      <c r="I64" s="25"/>
      <c r="J64" s="24"/>
      <c r="K64" s="8"/>
      <c r="L64" s="100"/>
      <c r="M64" s="9"/>
    </row>
    <row r="65" spans="1:13" ht="18.95" customHeight="1">
      <c r="A65" s="138" t="s">
        <v>80</v>
      </c>
      <c r="B65" s="140"/>
      <c r="C65" s="103" t="str">
        <f>JL!I19</f>
        <v>Frankfurtská hovězí pečeně, houskové knedlíky</v>
      </c>
      <c r="D65" s="9"/>
      <c r="E65" s="19" t="s">
        <v>31</v>
      </c>
      <c r="F65" s="21"/>
      <c r="G65" s="26"/>
      <c r="H65" s="23"/>
      <c r="I65" s="25"/>
      <c r="J65" s="24"/>
      <c r="K65" s="94"/>
      <c r="L65" s="105"/>
      <c r="M65" s="95"/>
    </row>
    <row r="66" spans="1:13" ht="18.95" customHeight="1">
      <c r="A66" s="138" t="s">
        <v>81</v>
      </c>
      <c r="B66" s="141"/>
      <c r="C66" s="103" t="str">
        <f>JL!I23</f>
        <v>Smažený holandský řízek se sýrem, bramborová kaše s máslem</v>
      </c>
      <c r="D66" s="9"/>
      <c r="E66" s="96" t="s">
        <v>31</v>
      </c>
      <c r="F66" s="21"/>
      <c r="G66" s="26"/>
      <c r="H66" s="23"/>
      <c r="I66" s="27"/>
      <c r="J66" s="24"/>
      <c r="K66" s="94"/>
      <c r="L66" s="105"/>
      <c r="M66" s="95"/>
    </row>
    <row r="67" spans="1:13" ht="18.95" customHeight="1">
      <c r="A67" s="138" t="s">
        <v>75</v>
      </c>
      <c r="B67" s="141"/>
      <c r="C67" s="103" t="str">
        <f>JL!I27</f>
        <v>Sojové maso s WOK zeleninou, asijské rýžové nudle</v>
      </c>
      <c r="D67" s="9"/>
      <c r="E67" s="19" t="s">
        <v>31</v>
      </c>
      <c r="F67" s="21"/>
      <c r="G67" s="26"/>
      <c r="H67" s="23"/>
      <c r="I67" s="27"/>
      <c r="J67" s="24"/>
      <c r="K67" s="8"/>
      <c r="L67" s="100"/>
      <c r="M67" s="9"/>
    </row>
    <row r="68" spans="1:13" ht="18.95" customHeight="1">
      <c r="A68" s="138" t="s">
        <v>76</v>
      </c>
      <c r="B68" s="142"/>
      <c r="C68" s="103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4"/>
      <c r="L68" s="105"/>
      <c r="M68" s="95"/>
    </row>
    <row r="69" spans="1:13" ht="18.95" customHeight="1">
      <c r="A69" s="108"/>
      <c r="B69" s="109"/>
      <c r="C69" s="665"/>
      <c r="D69" s="666"/>
      <c r="E69" s="19"/>
      <c r="F69" s="21"/>
      <c r="G69" s="26"/>
      <c r="H69" s="23"/>
      <c r="I69" s="27"/>
      <c r="J69" s="24"/>
      <c r="K69" s="8"/>
      <c r="L69" s="100"/>
      <c r="M69" s="9"/>
    </row>
    <row r="70" spans="1:13" ht="18.95" customHeight="1">
      <c r="A70" s="92"/>
      <c r="B70" s="94"/>
      <c r="C70" s="92"/>
      <c r="D70" s="9"/>
      <c r="E70" s="19"/>
      <c r="F70" s="21"/>
      <c r="G70" s="28"/>
      <c r="H70" s="23"/>
      <c r="I70" s="27"/>
      <c r="J70" s="24"/>
      <c r="K70" s="94"/>
      <c r="L70" s="105"/>
      <c r="M70" s="95"/>
    </row>
    <row r="71" spans="1:13" ht="18.95" customHeight="1">
      <c r="A71" s="92"/>
      <c r="B71" s="8"/>
      <c r="C71" s="110"/>
      <c r="D71" s="111"/>
      <c r="E71" s="19"/>
      <c r="F71" s="21"/>
      <c r="G71" s="28"/>
      <c r="H71" s="23"/>
      <c r="I71" s="25"/>
      <c r="J71" s="24"/>
      <c r="K71" s="8"/>
      <c r="L71" s="100"/>
      <c r="M71" s="9"/>
    </row>
    <row r="72" spans="1:13" ht="36" customHeight="1">
      <c r="A72" s="97"/>
      <c r="B72" s="94"/>
      <c r="C72" s="92"/>
      <c r="D72" s="9"/>
      <c r="E72" s="19"/>
      <c r="F72" s="21"/>
      <c r="G72" s="28"/>
      <c r="H72" s="23"/>
      <c r="I72" s="25"/>
      <c r="J72" s="24"/>
      <c r="K72" s="8"/>
      <c r="L72" s="100"/>
      <c r="M72" s="9"/>
    </row>
    <row r="73" spans="1:13" ht="18.95" customHeight="1">
      <c r="A73" s="92"/>
      <c r="B73" s="8"/>
      <c r="C73" s="92"/>
      <c r="D73" s="9"/>
      <c r="E73" s="19"/>
      <c r="F73" s="21"/>
      <c r="G73" s="28"/>
      <c r="H73" s="23"/>
      <c r="I73" s="27"/>
      <c r="J73" s="24"/>
      <c r="K73" s="94"/>
      <c r="L73" s="105"/>
      <c r="M73" s="95"/>
    </row>
    <row r="74" spans="1:13" ht="18.95" customHeight="1">
      <c r="A74" s="92"/>
      <c r="B74" s="8"/>
      <c r="C74" s="92"/>
      <c r="D74" s="9"/>
      <c r="E74" s="19"/>
      <c r="F74" s="21"/>
      <c r="G74" s="28"/>
      <c r="H74" s="23"/>
      <c r="I74" s="25"/>
      <c r="J74" s="24"/>
      <c r="K74" s="8"/>
      <c r="L74" s="100"/>
      <c r="M74" s="9"/>
    </row>
    <row r="75" spans="1:13" ht="18.95" customHeight="1">
      <c r="A75" s="92"/>
      <c r="B75" s="8"/>
      <c r="C75" s="92"/>
      <c r="D75" s="8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95"/>
    </row>
    <row r="77" spans="1:13">
      <c r="A77" s="92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2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67" t="s">
        <v>49</v>
      </c>
      <c r="B81" s="668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45785</v>
      </c>
      <c r="J82" s="43"/>
      <c r="K82" s="43"/>
      <c r="L82" s="43"/>
      <c r="M82" s="46"/>
    </row>
    <row r="83" spans="1:13" ht="16.5" customHeight="1">
      <c r="A83" s="91" t="s">
        <v>12</v>
      </c>
      <c r="B83" s="8"/>
      <c r="C83" s="9"/>
      <c r="D83" s="92" t="s">
        <v>13</v>
      </c>
      <c r="E83" s="8"/>
      <c r="F83" s="8"/>
      <c r="G83" s="8"/>
      <c r="H83" s="91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3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95"/>
      <c r="E85" s="94"/>
      <c r="F85" s="11"/>
      <c r="G85" s="94"/>
      <c r="H85" s="94"/>
      <c r="I85" s="94"/>
      <c r="J85" s="94"/>
      <c r="K85" s="95"/>
      <c r="L85" s="50"/>
      <c r="M85" s="95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2" t="s">
        <v>22</v>
      </c>
      <c r="M86" s="9"/>
    </row>
    <row r="87" spans="1:13" ht="15.75" customHeight="1">
      <c r="A87" s="52"/>
      <c r="B87" s="94"/>
      <c r="C87" s="50"/>
      <c r="D87" s="95"/>
      <c r="E87" s="96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5"/>
      <c r="L87" s="96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7">
        <v>1</v>
      </c>
      <c r="B89" s="19"/>
      <c r="C89" s="97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8" t="s">
        <v>59</v>
      </c>
      <c r="B90" s="139"/>
      <c r="C90" s="92">
        <f>JL!L12</f>
        <v>0</v>
      </c>
      <c r="D90" s="9"/>
      <c r="E90" s="19" t="s">
        <v>31</v>
      </c>
      <c r="F90" s="21"/>
      <c r="G90" s="22"/>
      <c r="H90" s="23"/>
      <c r="I90" s="23"/>
      <c r="J90" s="24"/>
      <c r="K90" s="94"/>
      <c r="L90" s="100"/>
      <c r="M90" s="95"/>
    </row>
    <row r="91" spans="1:13" ht="18.95" customHeight="1">
      <c r="A91" s="138" t="s">
        <v>60</v>
      </c>
      <c r="B91" s="139"/>
      <c r="C91" s="92">
        <f>JL!L15</f>
        <v>0</v>
      </c>
      <c r="D91" s="9"/>
      <c r="E91" s="96" t="s">
        <v>31</v>
      </c>
      <c r="F91" s="21"/>
      <c r="G91" s="101"/>
      <c r="H91" s="23"/>
      <c r="I91" s="25"/>
      <c r="J91" s="24"/>
      <c r="K91" s="8"/>
      <c r="L91" s="100"/>
      <c r="M91" s="9"/>
    </row>
    <row r="92" spans="1:13" ht="18.95" customHeight="1">
      <c r="A92" s="138" t="s">
        <v>80</v>
      </c>
      <c r="B92" s="140"/>
      <c r="C92" s="103">
        <f>JL!L19</f>
        <v>0</v>
      </c>
      <c r="D92" s="9"/>
      <c r="E92" s="19" t="s">
        <v>31</v>
      </c>
      <c r="F92" s="21"/>
      <c r="G92" s="26"/>
      <c r="H92" s="23"/>
      <c r="I92" s="25"/>
      <c r="J92" s="24"/>
      <c r="K92" s="94"/>
      <c r="L92" s="105"/>
      <c r="M92" s="95"/>
    </row>
    <row r="93" spans="1:13" ht="18.95" customHeight="1">
      <c r="A93" s="138" t="s">
        <v>81</v>
      </c>
      <c r="B93" s="141"/>
      <c r="C93" s="103">
        <f>JL!L23</f>
        <v>0</v>
      </c>
      <c r="D93" s="9"/>
      <c r="E93" s="96" t="s">
        <v>31</v>
      </c>
      <c r="F93" s="21"/>
      <c r="G93" s="26"/>
      <c r="H93" s="23"/>
      <c r="I93" s="27"/>
      <c r="J93" s="24"/>
      <c r="K93" s="94"/>
      <c r="L93" s="105"/>
      <c r="M93" s="95"/>
    </row>
    <row r="94" spans="1:13" ht="18.95" customHeight="1">
      <c r="A94" s="138" t="s">
        <v>75</v>
      </c>
      <c r="B94" s="141"/>
      <c r="C94" s="103">
        <f>JL!L27</f>
        <v>0</v>
      </c>
      <c r="D94" s="9"/>
      <c r="E94" s="19" t="s">
        <v>31</v>
      </c>
      <c r="F94" s="21"/>
      <c r="G94" s="26"/>
      <c r="H94" s="23"/>
      <c r="I94" s="27"/>
      <c r="J94" s="24"/>
      <c r="K94" s="8"/>
      <c r="L94" s="100"/>
      <c r="M94" s="9"/>
    </row>
    <row r="95" spans="1:13" ht="18.95" customHeight="1">
      <c r="A95" s="138" t="s">
        <v>76</v>
      </c>
      <c r="B95" s="142"/>
      <c r="C95" s="103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4"/>
      <c r="L95" s="105"/>
      <c r="M95" s="95"/>
    </row>
    <row r="96" spans="1:13" ht="18.95" customHeight="1">
      <c r="A96" s="108"/>
      <c r="B96" s="109"/>
      <c r="C96" s="665"/>
      <c r="D96" s="666"/>
      <c r="E96" s="19"/>
      <c r="F96" s="21"/>
      <c r="G96" s="26"/>
      <c r="H96" s="23"/>
      <c r="I96" s="27"/>
      <c r="J96" s="24"/>
      <c r="K96" s="8"/>
      <c r="L96" s="100"/>
      <c r="M96" s="9"/>
    </row>
    <row r="97" spans="1:13" ht="18.95" customHeight="1">
      <c r="A97" s="92"/>
      <c r="B97" s="94"/>
      <c r="C97" s="92"/>
      <c r="D97" s="9"/>
      <c r="E97" s="19"/>
      <c r="F97" s="21"/>
      <c r="G97" s="28"/>
      <c r="H97" s="23"/>
      <c r="I97" s="27"/>
      <c r="J97" s="24"/>
      <c r="K97" s="94"/>
      <c r="L97" s="105"/>
      <c r="M97" s="95"/>
    </row>
    <row r="98" spans="1:13" ht="18.95" customHeight="1">
      <c r="A98" s="92"/>
      <c r="B98" s="8"/>
      <c r="C98" s="110"/>
      <c r="D98" s="111"/>
      <c r="E98" s="19"/>
      <c r="F98" s="21"/>
      <c r="G98" s="28"/>
      <c r="H98" s="23"/>
      <c r="I98" s="25"/>
      <c r="J98" s="24"/>
      <c r="K98" s="8"/>
      <c r="L98" s="100"/>
      <c r="M98" s="9"/>
    </row>
    <row r="99" spans="1:13" ht="36" customHeight="1">
      <c r="A99" s="97"/>
      <c r="B99" s="94"/>
      <c r="C99" s="92"/>
      <c r="D99" s="9"/>
      <c r="E99" s="19"/>
      <c r="F99" s="21"/>
      <c r="G99" s="28"/>
      <c r="H99" s="23"/>
      <c r="I99" s="25"/>
      <c r="J99" s="24"/>
      <c r="K99" s="8"/>
      <c r="L99" s="100"/>
      <c r="M99" s="9"/>
    </row>
    <row r="100" spans="1:13" ht="18.95" customHeight="1">
      <c r="A100" s="92"/>
      <c r="B100" s="8"/>
      <c r="C100" s="92"/>
      <c r="D100" s="9"/>
      <c r="E100" s="19"/>
      <c r="F100" s="21"/>
      <c r="G100" s="28"/>
      <c r="H100" s="23"/>
      <c r="I100" s="27"/>
      <c r="J100" s="24"/>
      <c r="K100" s="94"/>
      <c r="L100" s="105"/>
      <c r="M100" s="95"/>
    </row>
    <row r="101" spans="1:13" ht="18.95" customHeight="1">
      <c r="A101" s="92"/>
      <c r="B101" s="8"/>
      <c r="C101" s="92"/>
      <c r="D101" s="9"/>
      <c r="E101" s="19"/>
      <c r="F101" s="21"/>
      <c r="G101" s="28"/>
      <c r="H101" s="23"/>
      <c r="I101" s="25"/>
      <c r="J101" s="24"/>
      <c r="K101" s="8"/>
      <c r="L101" s="100"/>
      <c r="M101" s="9"/>
    </row>
    <row r="102" spans="1:13" ht="18.95" customHeight="1">
      <c r="A102" s="92"/>
      <c r="B102" s="8"/>
      <c r="C102" s="92"/>
      <c r="D102" s="8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95"/>
    </row>
    <row r="104" spans="1:13">
      <c r="A104" s="92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2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67" t="s">
        <v>49</v>
      </c>
      <c r="B108" s="668"/>
      <c r="C108" s="668"/>
      <c r="D108" s="668"/>
      <c r="E108" s="668"/>
      <c r="F108" s="668"/>
      <c r="G108" s="668"/>
      <c r="H108" s="668"/>
      <c r="I108" s="668"/>
      <c r="J108" s="668"/>
      <c r="K108" s="668"/>
      <c r="L108" s="668"/>
      <c r="M108" s="66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45786</v>
      </c>
      <c r="J109" s="43"/>
      <c r="K109" s="43"/>
      <c r="L109" s="43"/>
      <c r="M109" s="46"/>
    </row>
    <row r="110" spans="1:13" ht="16.5" customHeight="1">
      <c r="A110" s="91" t="s">
        <v>12</v>
      </c>
      <c r="B110" s="8"/>
      <c r="C110" s="9"/>
      <c r="D110" s="92" t="s">
        <v>13</v>
      </c>
      <c r="E110" s="8"/>
      <c r="F110" s="8"/>
      <c r="G110" s="8"/>
      <c r="H110" s="91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3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95"/>
      <c r="E112" s="94"/>
      <c r="F112" s="11"/>
      <c r="G112" s="94"/>
      <c r="H112" s="94"/>
      <c r="I112" s="94"/>
      <c r="J112" s="94"/>
      <c r="K112" s="95"/>
      <c r="L112" s="50"/>
      <c r="M112" s="95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2" t="s">
        <v>22</v>
      </c>
      <c r="M113" s="9"/>
    </row>
    <row r="114" spans="1:13" ht="15.75" customHeight="1">
      <c r="A114" s="52"/>
      <c r="B114" s="94"/>
      <c r="C114" s="50"/>
      <c r="D114" s="95"/>
      <c r="E114" s="96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5"/>
      <c r="L114" s="96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7">
        <v>1</v>
      </c>
      <c r="B116" s="19"/>
      <c r="C116" s="97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8" t="s">
        <v>59</v>
      </c>
      <c r="B117" s="139"/>
      <c r="C117" s="114" t="str">
        <f>JL!O12</f>
        <v>Slepičí polévka s kapáním</v>
      </c>
      <c r="D117" s="9"/>
      <c r="E117" s="19" t="s">
        <v>31</v>
      </c>
      <c r="F117" s="21"/>
      <c r="G117" s="22"/>
      <c r="H117" s="23"/>
      <c r="I117" s="23"/>
      <c r="J117" s="24"/>
      <c r="K117" s="94"/>
      <c r="L117" s="100"/>
      <c r="M117" s="95"/>
    </row>
    <row r="118" spans="1:13" ht="18.95" customHeight="1">
      <c r="A118" s="138" t="s">
        <v>60</v>
      </c>
      <c r="B118" s="139"/>
      <c r="C118" s="92" t="str">
        <f>JL!O15</f>
        <v>Fazolová s rajčatovým protlakem</v>
      </c>
      <c r="D118" s="9"/>
      <c r="E118" s="96" t="s">
        <v>31</v>
      </c>
      <c r="F118" s="21"/>
      <c r="G118" s="101"/>
      <c r="H118" s="23"/>
      <c r="I118" s="25"/>
      <c r="J118" s="24"/>
      <c r="K118" s="8"/>
      <c r="L118" s="100"/>
      <c r="M118" s="9"/>
    </row>
    <row r="119" spans="1:13" ht="18.95" customHeight="1">
      <c r="A119" s="138" t="s">
        <v>80</v>
      </c>
      <c r="B119" s="140"/>
      <c r="C119" s="103" t="str">
        <f>JL!O19</f>
        <v>Smažené kuřecí mini-řízečky v sezamové strouhance, vařené brambory s máslem, citron</v>
      </c>
      <c r="D119" s="9"/>
      <c r="E119" s="19" t="s">
        <v>31</v>
      </c>
      <c r="F119" s="21"/>
      <c r="G119" s="26"/>
      <c r="H119" s="23"/>
      <c r="I119" s="25"/>
      <c r="J119" s="24"/>
      <c r="K119" s="94"/>
      <c r="L119" s="105"/>
      <c r="M119" s="95"/>
    </row>
    <row r="120" spans="1:13" ht="18.95" customHeight="1">
      <c r="A120" s="138" t="s">
        <v>81</v>
      </c>
      <c r="B120" s="141"/>
      <c r="C120" s="103" t="str">
        <f>JL!O23</f>
        <v>Milánské špagety z hovězího masa s rajčaty a bylinkami, sýr strouhaný</v>
      </c>
      <c r="D120" s="9"/>
      <c r="E120" s="96" t="s">
        <v>31</v>
      </c>
      <c r="F120" s="21"/>
      <c r="G120" s="26"/>
      <c r="H120" s="23"/>
      <c r="I120" s="25"/>
      <c r="J120" s="24"/>
      <c r="K120" s="8"/>
      <c r="L120" s="100"/>
      <c r="M120" s="9"/>
    </row>
    <row r="121" spans="1:13" ht="18.95" customHeight="1">
      <c r="A121" s="138" t="s">
        <v>75</v>
      </c>
      <c r="B121" s="141"/>
      <c r="C121" s="103" t="str">
        <f>JL!O27</f>
        <v xml:space="preserve">Italské Gnocchi s listovým špenátem a smetanou, strouhaný sýr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100"/>
      <c r="M121" s="9"/>
    </row>
    <row r="122" spans="1:13" ht="18.95" customHeight="1">
      <c r="A122" s="138" t="s">
        <v>76</v>
      </c>
      <c r="B122" s="142"/>
      <c r="C122" s="103" t="str">
        <f>JL!O32</f>
        <v>Pečená mořská Štíka (Hejk) s cibulí a pečenou slaninou se sýrem, vařené brambory, citron</v>
      </c>
      <c r="D122" s="9"/>
      <c r="E122" s="19" t="s">
        <v>31</v>
      </c>
      <c r="F122" s="21"/>
      <c r="G122" s="26"/>
      <c r="H122" s="23"/>
      <c r="I122" s="27"/>
      <c r="J122" s="24"/>
      <c r="K122" s="94"/>
      <c r="L122" s="105"/>
      <c r="M122" s="95"/>
    </row>
    <row r="123" spans="1:13" ht="18.95" customHeight="1">
      <c r="A123" s="108"/>
      <c r="B123" s="109"/>
      <c r="C123" s="665"/>
      <c r="D123" s="666"/>
      <c r="E123" s="19"/>
      <c r="F123" s="21"/>
      <c r="G123" s="26"/>
      <c r="H123" s="23"/>
      <c r="I123" s="27"/>
      <c r="J123" s="24"/>
      <c r="K123" s="8"/>
      <c r="L123" s="100"/>
      <c r="M123" s="9"/>
    </row>
    <row r="124" spans="1:13" ht="18.95" customHeight="1">
      <c r="A124" s="92"/>
      <c r="B124" s="94"/>
      <c r="C124" s="92"/>
      <c r="D124" s="9"/>
      <c r="E124" s="19"/>
      <c r="F124" s="21"/>
      <c r="G124" s="28"/>
      <c r="H124" s="23"/>
      <c r="I124" s="27"/>
      <c r="J124" s="24"/>
      <c r="K124" s="94"/>
      <c r="L124" s="105"/>
      <c r="M124" s="95"/>
    </row>
    <row r="125" spans="1:13" ht="18.95" customHeight="1">
      <c r="A125" s="92"/>
      <c r="B125" s="8"/>
      <c r="C125" s="110"/>
      <c r="D125" s="111"/>
      <c r="E125" s="19"/>
      <c r="F125" s="21"/>
      <c r="G125" s="28"/>
      <c r="H125" s="23"/>
      <c r="I125" s="25"/>
      <c r="J125" s="24"/>
      <c r="K125" s="8"/>
      <c r="L125" s="100"/>
      <c r="M125" s="9"/>
    </row>
    <row r="126" spans="1:13" ht="36" customHeight="1">
      <c r="A126" s="97"/>
      <c r="B126" s="94"/>
      <c r="C126" s="92"/>
      <c r="D126" s="9"/>
      <c r="E126" s="19"/>
      <c r="F126" s="21"/>
      <c r="G126" s="28"/>
      <c r="H126" s="23"/>
      <c r="I126" s="25"/>
      <c r="J126" s="24"/>
      <c r="K126" s="8"/>
      <c r="L126" s="100"/>
      <c r="M126" s="9"/>
    </row>
    <row r="127" spans="1:13" ht="18.95" customHeight="1">
      <c r="A127" s="92"/>
      <c r="B127" s="8"/>
      <c r="C127" s="92"/>
      <c r="D127" s="9"/>
      <c r="E127" s="19"/>
      <c r="F127" s="21"/>
      <c r="G127" s="28"/>
      <c r="H127" s="23"/>
      <c r="I127" s="27"/>
      <c r="J127" s="24"/>
      <c r="K127" s="94"/>
      <c r="L127" s="105"/>
      <c r="M127" s="95"/>
    </row>
    <row r="128" spans="1:13" ht="18.95" customHeight="1">
      <c r="A128" s="92"/>
      <c r="B128" s="8"/>
      <c r="C128" s="92"/>
      <c r="D128" s="9"/>
      <c r="E128" s="19"/>
      <c r="F128" s="21"/>
      <c r="G128" s="28"/>
      <c r="H128" s="23"/>
      <c r="I128" s="25"/>
      <c r="J128" s="24"/>
      <c r="K128" s="8"/>
      <c r="L128" s="100"/>
      <c r="M128" s="9"/>
    </row>
    <row r="129" spans="1:13" ht="18.95" customHeight="1">
      <c r="A129" s="92"/>
      <c r="B129" s="8"/>
      <c r="C129" s="92"/>
      <c r="D129" s="8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95"/>
    </row>
    <row r="131" spans="1:13">
      <c r="A131" s="92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2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67" t="s">
        <v>49</v>
      </c>
      <c r="B135" s="668"/>
      <c r="C135" s="668"/>
      <c r="D135" s="668"/>
      <c r="E135" s="668"/>
      <c r="F135" s="668"/>
      <c r="G135" s="668"/>
      <c r="H135" s="668"/>
      <c r="I135" s="668"/>
      <c r="J135" s="668"/>
      <c r="K135" s="668"/>
      <c r="L135" s="668"/>
      <c r="M135" s="66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45782</v>
      </c>
      <c r="J1" s="43"/>
      <c r="K1" s="43"/>
      <c r="L1" s="43"/>
      <c r="M1" s="46"/>
    </row>
    <row r="2" spans="1:13" ht="16.5" customHeight="1">
      <c r="A2" s="91" t="s">
        <v>12</v>
      </c>
      <c r="B2" s="8"/>
      <c r="C2" s="9"/>
      <c r="D2" s="92" t="s">
        <v>13</v>
      </c>
      <c r="E2" s="8"/>
      <c r="F2" s="8"/>
      <c r="G2" s="8"/>
      <c r="H2" s="91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77</v>
      </c>
      <c r="E3" s="48"/>
      <c r="F3" s="48"/>
      <c r="G3" s="48"/>
      <c r="H3" s="47" t="s">
        <v>14</v>
      </c>
      <c r="I3" s="93">
        <v>602881440</v>
      </c>
      <c r="J3" s="48"/>
      <c r="K3" s="48"/>
      <c r="L3" s="48"/>
      <c r="M3" s="49"/>
    </row>
    <row r="4" spans="1:13" ht="12.95" customHeight="1">
      <c r="A4" s="50"/>
      <c r="B4" s="94"/>
      <c r="C4" s="50"/>
      <c r="D4" s="95"/>
      <c r="E4" s="94"/>
      <c r="F4" s="11"/>
      <c r="G4" s="94"/>
      <c r="H4" s="94"/>
      <c r="I4" s="94"/>
      <c r="J4" s="94"/>
      <c r="K4" s="95"/>
      <c r="L4" s="50"/>
      <c r="M4" s="95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2" t="s">
        <v>22</v>
      </c>
      <c r="M5" s="9"/>
    </row>
    <row r="6" spans="1:13" ht="15.75" customHeight="1">
      <c r="A6" s="52"/>
      <c r="B6" s="94"/>
      <c r="C6" s="50"/>
      <c r="D6" s="95"/>
      <c r="E6" s="96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5"/>
      <c r="L6" s="96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7">
        <v>1</v>
      </c>
      <c r="B8" s="19"/>
      <c r="C8" s="97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8" t="s">
        <v>59</v>
      </c>
      <c r="B9" s="99"/>
      <c r="C9" s="92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4"/>
      <c r="L9" s="100"/>
      <c r="M9" s="95"/>
    </row>
    <row r="10" spans="1:13" ht="18.95" customHeight="1">
      <c r="A10" s="98" t="s">
        <v>60</v>
      </c>
      <c r="B10" s="99"/>
      <c r="C10" s="92" t="str">
        <f>JL!C15</f>
        <v>Bramborová s houbami</v>
      </c>
      <c r="D10" s="9"/>
      <c r="E10" s="96" t="s">
        <v>31</v>
      </c>
      <c r="F10" s="21"/>
      <c r="G10" s="101"/>
      <c r="H10" s="23"/>
      <c r="I10" s="25"/>
      <c r="J10" s="24"/>
      <c r="K10" s="8"/>
      <c r="L10" s="100"/>
      <c r="M10" s="9"/>
    </row>
    <row r="11" spans="1:13" ht="18.95" customHeight="1">
      <c r="A11" s="98" t="s">
        <v>73</v>
      </c>
      <c r="B11" s="102"/>
      <c r="C11" s="103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4"/>
      <c r="I11" s="25"/>
      <c r="J11" s="24"/>
      <c r="K11" s="94"/>
      <c r="L11" s="105"/>
      <c r="M11" s="95"/>
    </row>
    <row r="12" spans="1:13" ht="18.95" customHeight="1">
      <c r="A12" s="98" t="s">
        <v>74</v>
      </c>
      <c r="B12" s="106"/>
      <c r="C12" s="103" t="str">
        <f>JL!C23</f>
        <v>Restovaná drůbeží játra na cibulce, vařené brambory, tatarská omáčka</v>
      </c>
      <c r="D12" s="9"/>
      <c r="E12" s="96" t="s">
        <v>31</v>
      </c>
      <c r="F12" s="21"/>
      <c r="G12" s="26"/>
      <c r="H12" s="23"/>
      <c r="I12" s="25"/>
      <c r="J12" s="24"/>
      <c r="K12" s="8"/>
      <c r="L12" s="100"/>
      <c r="M12" s="9"/>
    </row>
    <row r="13" spans="1:13" ht="18.95" customHeight="1">
      <c r="A13" s="98" t="s">
        <v>75</v>
      </c>
      <c r="B13" s="106"/>
      <c r="C13" s="103" t="str">
        <f>JL!C27</f>
        <v>Čínské nudle s restovanou pikentní zeleninou a rostlinným masem Robi</v>
      </c>
      <c r="D13" s="9"/>
      <c r="E13" s="19" t="s">
        <v>31</v>
      </c>
      <c r="F13" s="21"/>
      <c r="G13" s="26"/>
      <c r="H13" s="23"/>
      <c r="I13" s="27"/>
      <c r="J13" s="24"/>
      <c r="K13" s="8"/>
      <c r="L13" s="100"/>
      <c r="M13" s="9"/>
    </row>
    <row r="14" spans="1:13" ht="18.95" customHeight="1">
      <c r="A14" s="98" t="s">
        <v>76</v>
      </c>
      <c r="B14" s="107"/>
      <c r="C14" s="103" t="str">
        <f>JL!C32</f>
        <v>Kuřecí placičky s pórkem a cibulí, šťouchané brambory s cibulí, americký dressing</v>
      </c>
      <c r="D14" s="9"/>
      <c r="E14" s="19" t="s">
        <v>31</v>
      </c>
      <c r="F14" s="21"/>
      <c r="G14" s="26"/>
      <c r="H14" s="23"/>
      <c r="I14" s="27"/>
      <c r="J14" s="24"/>
      <c r="K14" s="94"/>
      <c r="L14" s="105"/>
      <c r="M14" s="95"/>
    </row>
    <row r="15" spans="1:13" ht="18.95" customHeight="1">
      <c r="A15" s="108"/>
      <c r="B15" s="109"/>
      <c r="C15" s="665"/>
      <c r="D15" s="666"/>
      <c r="E15" s="19"/>
      <c r="F15" s="21"/>
      <c r="G15" s="26"/>
      <c r="H15" s="23"/>
      <c r="I15" s="27"/>
      <c r="J15" s="24"/>
      <c r="K15" s="8"/>
      <c r="L15" s="100"/>
      <c r="M15" s="9"/>
    </row>
    <row r="16" spans="1:13" ht="18.95" customHeight="1">
      <c r="A16" s="92"/>
      <c r="B16" s="94"/>
      <c r="C16" s="92"/>
      <c r="D16" s="9"/>
      <c r="E16" s="19"/>
      <c r="F16" s="21"/>
      <c r="G16" s="28"/>
      <c r="H16" s="23"/>
      <c r="I16" s="27"/>
      <c r="J16" s="24"/>
      <c r="K16" s="94"/>
      <c r="L16" s="105"/>
      <c r="M16" s="95"/>
    </row>
    <row r="17" spans="1:13" ht="18.95" customHeight="1">
      <c r="A17" s="92"/>
      <c r="B17" s="8"/>
      <c r="C17" s="110"/>
      <c r="D17" s="111"/>
      <c r="E17" s="19"/>
      <c r="F17" s="21"/>
      <c r="G17" s="28"/>
      <c r="H17" s="23"/>
      <c r="I17" s="25"/>
      <c r="J17" s="24"/>
      <c r="K17" s="8"/>
      <c r="L17" s="100"/>
      <c r="M17" s="9"/>
    </row>
    <row r="18" spans="1:13" ht="36" customHeight="1">
      <c r="A18" s="97"/>
      <c r="B18" s="94"/>
      <c r="C18" s="92"/>
      <c r="D18" s="9"/>
      <c r="E18" s="19"/>
      <c r="F18" s="21"/>
      <c r="G18" s="28"/>
      <c r="H18" s="23"/>
      <c r="I18" s="27"/>
      <c r="J18" s="24"/>
      <c r="K18" s="94"/>
      <c r="L18" s="105"/>
      <c r="M18" s="95"/>
    </row>
    <row r="19" spans="1:13" ht="18.95" customHeight="1">
      <c r="A19" s="92"/>
      <c r="B19" s="8"/>
      <c r="C19" s="92"/>
      <c r="D19" s="9"/>
      <c r="E19" s="19"/>
      <c r="F19" s="21"/>
      <c r="G19" s="28"/>
      <c r="H19" s="23"/>
      <c r="I19" s="25"/>
      <c r="J19" s="24"/>
      <c r="K19" s="8"/>
      <c r="L19" s="100"/>
      <c r="M19" s="9"/>
    </row>
    <row r="20" spans="1:13" ht="18.95" customHeight="1">
      <c r="A20" s="92"/>
      <c r="B20" s="8"/>
      <c r="C20" s="92"/>
      <c r="D20" s="9"/>
      <c r="E20" s="19"/>
      <c r="F20" s="21"/>
      <c r="G20" s="28"/>
      <c r="H20" s="23"/>
      <c r="I20" s="25"/>
      <c r="J20" s="24"/>
      <c r="K20" s="8"/>
      <c r="L20" s="100"/>
      <c r="M20" s="9"/>
    </row>
    <row r="21" spans="1:13" ht="18.95" customHeight="1">
      <c r="A21" s="92"/>
      <c r="B21" s="8"/>
      <c r="C21" s="92"/>
      <c r="D21" s="8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95"/>
    </row>
    <row r="23" spans="1:13">
      <c r="A23" s="92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2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67" t="s">
        <v>49</v>
      </c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45783</v>
      </c>
      <c r="J28" s="43"/>
      <c r="K28" s="43"/>
      <c r="L28" s="43"/>
      <c r="M28" s="46"/>
    </row>
    <row r="29" spans="1:13" ht="16.5" customHeight="1">
      <c r="A29" s="91" t="s">
        <v>12</v>
      </c>
      <c r="B29" s="8"/>
      <c r="C29" s="9"/>
      <c r="D29" s="92" t="s">
        <v>13</v>
      </c>
      <c r="E29" s="8"/>
      <c r="F29" s="8"/>
      <c r="G29" s="8"/>
      <c r="H29" s="91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3">
        <f>I3</f>
        <v>602881440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95"/>
      <c r="E31" s="94"/>
      <c r="F31" s="11"/>
      <c r="G31" s="94"/>
      <c r="H31" s="94"/>
      <c r="I31" s="94"/>
      <c r="J31" s="94"/>
      <c r="K31" s="95"/>
      <c r="L31" s="50"/>
      <c r="M31" s="95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2" t="s">
        <v>22</v>
      </c>
      <c r="M32" s="9"/>
    </row>
    <row r="33" spans="1:13" ht="15.75" customHeight="1">
      <c r="A33" s="52"/>
      <c r="B33" s="94"/>
      <c r="C33" s="50"/>
      <c r="D33" s="95"/>
      <c r="E33" s="96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5"/>
      <c r="L33" s="96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7">
        <v>1</v>
      </c>
      <c r="B35" s="19"/>
      <c r="C35" s="97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8" t="s">
        <v>59</v>
      </c>
      <c r="B36" s="99"/>
      <c r="C36" s="114" t="str">
        <f>JL!F12</f>
        <v>Kroupová se zeleninou</v>
      </c>
      <c r="D36" s="9"/>
      <c r="E36" s="19" t="s">
        <v>31</v>
      </c>
      <c r="F36" s="87"/>
      <c r="G36" s="22"/>
      <c r="H36" s="23"/>
      <c r="I36" s="23"/>
      <c r="J36" s="24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Rajčatová polévka s rýží</v>
      </c>
      <c r="D37" s="9"/>
      <c r="E37" s="96" t="s">
        <v>31</v>
      </c>
      <c r="F37" s="87"/>
      <c r="G37" s="101"/>
      <c r="H37" s="23"/>
      <c r="I37" s="25"/>
      <c r="J37" s="24"/>
      <c r="K37" s="8"/>
      <c r="L37" s="100"/>
      <c r="M37" s="9"/>
    </row>
    <row r="38" spans="1:13" ht="18.95" customHeight="1">
      <c r="A38" s="98" t="s">
        <v>73</v>
      </c>
      <c r="B38" s="102"/>
      <c r="C38" s="103" t="str">
        <f>JL!F19</f>
        <v>Pečená kuřecí prsa s pepřovou omáčkou, šťouchané brambory s anglickou slaninou a cibulí</v>
      </c>
      <c r="D38" s="9"/>
      <c r="E38" s="19" t="s">
        <v>31</v>
      </c>
      <c r="F38" s="87"/>
      <c r="G38" s="116"/>
      <c r="H38" s="23"/>
      <c r="I38" s="25"/>
      <c r="J38" s="24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Hovězí kostky dušené na slanině, bramborové knedlíky</v>
      </c>
      <c r="D39" s="9"/>
      <c r="E39" s="96" t="s">
        <v>31</v>
      </c>
      <c r="F39" s="87"/>
      <c r="G39" s="26"/>
      <c r="H39" s="23"/>
      <c r="I39" s="27"/>
      <c r="J39" s="24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Palačinky plněné zavařeninou jahodová omáčka, zakysaná smetana</v>
      </c>
      <c r="D40" s="9"/>
      <c r="E40" s="19" t="s">
        <v>31</v>
      </c>
      <c r="F40" s="87"/>
      <c r="G40" s="26"/>
      <c r="H40" s="23"/>
      <c r="I40" s="27"/>
      <c r="J40" s="24"/>
      <c r="K40" s="8"/>
      <c r="L40" s="100"/>
      <c r="M40" s="9"/>
    </row>
    <row r="41" spans="1:13" ht="18.95" customHeight="1">
      <c r="A41" s="98" t="s">
        <v>76</v>
      </c>
      <c r="B41" s="107"/>
      <c r="C41" s="103" t="str">
        <f>JL!F32</f>
        <v>Pečený asijský vepřový bůček Hoisin, zeleninový salát, smažená vaječná rýže</v>
      </c>
      <c r="D41" s="9"/>
      <c r="E41" s="19" t="s">
        <v>31</v>
      </c>
      <c r="F41" s="87"/>
      <c r="G41" s="26"/>
      <c r="H41" s="23"/>
      <c r="I41" s="27"/>
      <c r="J41" s="24"/>
      <c r="K41" s="94"/>
      <c r="L41" s="105"/>
      <c r="M41" s="95"/>
    </row>
    <row r="42" spans="1:13" ht="18.95" customHeight="1">
      <c r="A42" s="108"/>
      <c r="B42" s="109"/>
      <c r="C42" s="665"/>
      <c r="D42" s="666"/>
      <c r="E42" s="19"/>
      <c r="F42" s="87"/>
      <c r="G42" s="26"/>
      <c r="H42" s="23"/>
      <c r="I42" s="115"/>
      <c r="J42" s="24"/>
      <c r="K42" s="8"/>
      <c r="L42" s="100"/>
      <c r="M42" s="9"/>
    </row>
    <row r="43" spans="1:13" ht="18.95" customHeight="1">
      <c r="A43" s="92"/>
      <c r="B43" s="94"/>
      <c r="C43" s="92"/>
      <c r="D43" s="9"/>
      <c r="E43" s="19"/>
      <c r="F43" s="87"/>
      <c r="G43" s="28"/>
      <c r="H43" s="23"/>
      <c r="I43" s="27"/>
      <c r="J43" s="24"/>
      <c r="K43" s="94"/>
      <c r="L43" s="105"/>
      <c r="M43" s="95"/>
    </row>
    <row r="44" spans="1:13" ht="18.95" customHeight="1">
      <c r="A44" s="92"/>
      <c r="B44" s="8"/>
      <c r="C44" s="110"/>
      <c r="D44" s="111"/>
      <c r="E44" s="19"/>
      <c r="F44" s="21"/>
      <c r="G44" s="28"/>
      <c r="H44" s="23"/>
      <c r="I44" s="25"/>
      <c r="J44" s="24"/>
      <c r="K44" s="8"/>
      <c r="L44" s="100"/>
      <c r="M44" s="9"/>
    </row>
    <row r="45" spans="1:13" ht="36" customHeight="1">
      <c r="A45" s="97"/>
      <c r="B45" s="94"/>
      <c r="C45" s="92"/>
      <c r="D45" s="9"/>
      <c r="E45" s="19"/>
      <c r="F45" s="21"/>
      <c r="G45" s="28"/>
      <c r="H45" s="23"/>
      <c r="I45" s="27"/>
      <c r="J45" s="24"/>
      <c r="K45" s="94"/>
      <c r="L45" s="105"/>
      <c r="M45" s="95"/>
    </row>
    <row r="46" spans="1:13" ht="18.95" customHeight="1">
      <c r="A46" s="92"/>
      <c r="B46" s="8"/>
      <c r="C46" s="92"/>
      <c r="D46" s="9"/>
      <c r="E46" s="19"/>
      <c r="F46" s="21"/>
      <c r="G46" s="28"/>
      <c r="H46" s="23"/>
      <c r="I46" s="25"/>
      <c r="J46" s="24"/>
      <c r="K46" s="8"/>
      <c r="L46" s="100"/>
      <c r="M46" s="9"/>
    </row>
    <row r="47" spans="1:13" ht="18.95" customHeight="1">
      <c r="A47" s="92"/>
      <c r="B47" s="8"/>
      <c r="C47" s="92"/>
      <c r="D47" s="9"/>
      <c r="E47" s="19"/>
      <c r="F47" s="21"/>
      <c r="G47" s="28"/>
      <c r="H47" s="23"/>
      <c r="I47" s="25"/>
      <c r="J47" s="24"/>
      <c r="K47" s="8"/>
      <c r="L47" s="100"/>
      <c r="M47" s="9"/>
    </row>
    <row r="48" spans="1:13" ht="18.95" customHeight="1">
      <c r="A48" s="92"/>
      <c r="B48" s="8"/>
      <c r="C48" s="92"/>
      <c r="D48" s="8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95"/>
    </row>
    <row r="50" spans="1:13">
      <c r="A50" s="92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2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67" t="s">
        <v>49</v>
      </c>
      <c r="B54" s="668"/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45784</v>
      </c>
      <c r="J55" s="43"/>
      <c r="K55" s="43"/>
      <c r="L55" s="43"/>
      <c r="M55" s="46"/>
    </row>
    <row r="56" spans="1:13" ht="16.5" customHeight="1">
      <c r="A56" s="91" t="s">
        <v>12</v>
      </c>
      <c r="B56" s="8"/>
      <c r="C56" s="9"/>
      <c r="D56" s="92" t="s">
        <v>13</v>
      </c>
      <c r="E56" s="8"/>
      <c r="F56" s="8"/>
      <c r="G56" s="8"/>
      <c r="H56" s="91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3">
        <f>I30</f>
        <v>602881440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95"/>
      <c r="E58" s="94"/>
      <c r="F58" s="11"/>
      <c r="G58" s="94"/>
      <c r="H58" s="94"/>
      <c r="I58" s="94"/>
      <c r="J58" s="94"/>
      <c r="K58" s="95"/>
      <c r="L58" s="50"/>
      <c r="M58" s="95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2" t="s">
        <v>22</v>
      </c>
      <c r="M59" s="9"/>
    </row>
    <row r="60" spans="1:13" ht="15.75" customHeight="1">
      <c r="A60" s="52"/>
      <c r="B60" s="94"/>
      <c r="C60" s="50"/>
      <c r="D60" s="95"/>
      <c r="E60" s="96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5"/>
      <c r="L60" s="96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7">
        <v>1</v>
      </c>
      <c r="B62" s="19"/>
      <c r="C62" s="97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8" t="s">
        <v>59</v>
      </c>
      <c r="B63" s="99"/>
      <c r="C63" s="114" t="str">
        <f>JL!I12</f>
        <v>Hovězí s masem a rýží</v>
      </c>
      <c r="D63" s="9"/>
      <c r="E63" s="19" t="s">
        <v>31</v>
      </c>
      <c r="F63" s="87"/>
      <c r="G63" s="22"/>
      <c r="H63" s="23"/>
      <c r="I63" s="23"/>
      <c r="J63" s="24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Gulášová ze sojového masa</v>
      </c>
      <c r="D64" s="9"/>
      <c r="E64" s="96" t="s">
        <v>31</v>
      </c>
      <c r="F64" s="87"/>
      <c r="G64" s="101"/>
      <c r="H64" s="23"/>
      <c r="I64" s="25"/>
      <c r="J64" s="24"/>
      <c r="K64" s="8"/>
      <c r="L64" s="100"/>
      <c r="M64" s="9"/>
    </row>
    <row r="65" spans="1:13" ht="18.95" customHeight="1">
      <c r="A65" s="98" t="s">
        <v>73</v>
      </c>
      <c r="B65" s="102"/>
      <c r="C65" s="103" t="str">
        <f>JL!I19</f>
        <v>Frankfurtská hovězí pečeně, houskové knedlíky</v>
      </c>
      <c r="D65" s="9"/>
      <c r="E65" s="19" t="s">
        <v>31</v>
      </c>
      <c r="F65" s="87"/>
      <c r="G65" s="26"/>
      <c r="H65" s="23"/>
      <c r="I65" s="25"/>
      <c r="J65" s="24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Smažený holandský řízek se sýrem, bramborová kaše s máslem</v>
      </c>
      <c r="D66" s="9"/>
      <c r="E66" s="96" t="s">
        <v>31</v>
      </c>
      <c r="F66" s="87"/>
      <c r="G66" s="26"/>
      <c r="H66" s="23"/>
      <c r="I66" s="27"/>
      <c r="J66" s="24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Sojové maso s WOK zeleninou, asijské rýžové nudle</v>
      </c>
      <c r="D67" s="9"/>
      <c r="E67" s="19" t="s">
        <v>31</v>
      </c>
      <c r="F67" s="87"/>
      <c r="G67" s="26"/>
      <c r="H67" s="23"/>
      <c r="I67" s="27"/>
      <c r="J67" s="24"/>
      <c r="K67" s="8"/>
      <c r="L67" s="100"/>
      <c r="M67" s="9"/>
    </row>
    <row r="68" spans="1:13" ht="18.95" customHeight="1">
      <c r="A68" s="98" t="s">
        <v>76</v>
      </c>
      <c r="B68" s="107"/>
      <c r="C68" s="103" t="e">
        <f>JL!#REF!</f>
        <v>#REF!</v>
      </c>
      <c r="D68" s="9"/>
      <c r="E68" s="19" t="s">
        <v>31</v>
      </c>
      <c r="F68" s="87"/>
      <c r="G68" s="26"/>
      <c r="H68" s="23"/>
      <c r="I68" s="27"/>
      <c r="J68" s="24"/>
      <c r="K68" s="94"/>
      <c r="L68" s="105"/>
      <c r="M68" s="95"/>
    </row>
    <row r="69" spans="1:13" ht="18.95" customHeight="1">
      <c r="A69" s="108"/>
      <c r="B69" s="109"/>
      <c r="C69" s="665"/>
      <c r="D69" s="666"/>
      <c r="E69" s="19"/>
      <c r="F69" s="87"/>
      <c r="G69" s="26"/>
      <c r="H69" s="23"/>
      <c r="I69" s="27"/>
      <c r="J69" s="24"/>
      <c r="K69" s="8"/>
      <c r="L69" s="100"/>
      <c r="M69" s="9"/>
    </row>
    <row r="70" spans="1:13" ht="18.95" customHeight="1">
      <c r="A70" s="92"/>
      <c r="B70" s="94"/>
      <c r="C70" s="92"/>
      <c r="D70" s="9"/>
      <c r="E70" s="19"/>
      <c r="F70" s="87"/>
      <c r="G70" s="28"/>
      <c r="H70" s="23"/>
      <c r="I70" s="27"/>
      <c r="J70" s="24"/>
      <c r="K70" s="94"/>
      <c r="L70" s="105"/>
      <c r="M70" s="95"/>
    </row>
    <row r="71" spans="1:13" ht="18.95" customHeight="1">
      <c r="A71" s="92"/>
      <c r="B71" s="8"/>
      <c r="C71" s="110"/>
      <c r="D71" s="111"/>
      <c r="E71" s="19"/>
      <c r="F71" s="21"/>
      <c r="G71" s="28"/>
      <c r="H71" s="23"/>
      <c r="I71" s="25"/>
      <c r="J71" s="24"/>
      <c r="K71" s="8"/>
      <c r="L71" s="100"/>
      <c r="M71" s="9"/>
    </row>
    <row r="72" spans="1:13" ht="36" customHeight="1">
      <c r="A72" s="97"/>
      <c r="B72" s="94"/>
      <c r="C72" s="92"/>
      <c r="D72" s="9"/>
      <c r="E72" s="19"/>
      <c r="F72" s="21"/>
      <c r="G72" s="28"/>
      <c r="H72" s="23"/>
      <c r="I72" s="25"/>
      <c r="J72" s="24"/>
      <c r="K72" s="8"/>
      <c r="L72" s="100"/>
      <c r="M72" s="9"/>
    </row>
    <row r="73" spans="1:13" ht="18.95" customHeight="1">
      <c r="A73" s="92"/>
      <c r="B73" s="8"/>
      <c r="C73" s="92"/>
      <c r="D73" s="9"/>
      <c r="E73" s="19"/>
      <c r="F73" s="21"/>
      <c r="G73" s="28"/>
      <c r="H73" s="23"/>
      <c r="I73" s="27"/>
      <c r="J73" s="24"/>
      <c r="K73" s="94"/>
      <c r="L73" s="105"/>
      <c r="M73" s="95"/>
    </row>
    <row r="74" spans="1:13" ht="18.95" customHeight="1">
      <c r="A74" s="92"/>
      <c r="B74" s="8"/>
      <c r="C74" s="92"/>
      <c r="D74" s="9"/>
      <c r="E74" s="19"/>
      <c r="F74" s="21"/>
      <c r="G74" s="28"/>
      <c r="H74" s="23"/>
      <c r="I74" s="25"/>
      <c r="J74" s="24"/>
      <c r="K74" s="8"/>
      <c r="L74" s="100"/>
      <c r="M74" s="9"/>
    </row>
    <row r="75" spans="1:13" ht="18.95" customHeight="1">
      <c r="A75" s="92"/>
      <c r="B75" s="8"/>
      <c r="C75" s="92"/>
      <c r="D75" s="8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95"/>
    </row>
    <row r="77" spans="1:13">
      <c r="A77" s="92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2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67" t="s">
        <v>49</v>
      </c>
      <c r="B81" s="668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45785</v>
      </c>
      <c r="J82" s="43"/>
      <c r="K82" s="43"/>
      <c r="L82" s="43"/>
      <c r="M82" s="46"/>
    </row>
    <row r="83" spans="1:13" ht="16.5" customHeight="1">
      <c r="A83" s="91" t="s">
        <v>12</v>
      </c>
      <c r="B83" s="8"/>
      <c r="C83" s="9"/>
      <c r="D83" s="92" t="s">
        <v>13</v>
      </c>
      <c r="E83" s="8"/>
      <c r="F83" s="8"/>
      <c r="G83" s="8"/>
      <c r="H83" s="91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3">
        <f>I57</f>
        <v>602881440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95"/>
      <c r="E85" s="94"/>
      <c r="F85" s="11"/>
      <c r="G85" s="94"/>
      <c r="H85" s="94"/>
      <c r="I85" s="94"/>
      <c r="J85" s="94"/>
      <c r="K85" s="95"/>
      <c r="L85" s="50"/>
      <c r="M85" s="95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2" t="s">
        <v>22</v>
      </c>
      <c r="M86" s="9"/>
    </row>
    <row r="87" spans="1:13" ht="15.75" customHeight="1">
      <c r="A87" s="52"/>
      <c r="B87" s="94"/>
      <c r="C87" s="50"/>
      <c r="D87" s="95"/>
      <c r="E87" s="96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5"/>
      <c r="L87" s="96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7">
        <v>1</v>
      </c>
      <c r="B89" s="19"/>
      <c r="C89" s="97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8" t="s">
        <v>59</v>
      </c>
      <c r="B90" s="99"/>
      <c r="C90" s="92">
        <f>JL!L12</f>
        <v>0</v>
      </c>
      <c r="D90" s="9"/>
      <c r="E90" s="19" t="s">
        <v>31</v>
      </c>
      <c r="F90" s="21"/>
      <c r="G90" s="22"/>
      <c r="H90" s="23"/>
      <c r="I90" s="23"/>
      <c r="J90" s="24"/>
      <c r="K90" s="94"/>
      <c r="L90" s="100"/>
      <c r="M90" s="95"/>
    </row>
    <row r="91" spans="1:13" ht="18.95" customHeight="1">
      <c r="A91" s="98" t="s">
        <v>60</v>
      </c>
      <c r="B91" s="99"/>
      <c r="C91" s="92">
        <f>JL!L15</f>
        <v>0</v>
      </c>
      <c r="D91" s="9"/>
      <c r="E91" s="96" t="s">
        <v>31</v>
      </c>
      <c r="F91" s="21"/>
      <c r="G91" s="101"/>
      <c r="H91" s="23"/>
      <c r="I91" s="25"/>
      <c r="J91" s="24"/>
      <c r="K91" s="8"/>
      <c r="L91" s="100"/>
      <c r="M91" s="9"/>
    </row>
    <row r="92" spans="1:13" ht="18.95" customHeight="1">
      <c r="A92" s="98" t="s">
        <v>73</v>
      </c>
      <c r="B92" s="102"/>
      <c r="C92" s="103">
        <f>JL!L19</f>
        <v>0</v>
      </c>
      <c r="D92" s="9"/>
      <c r="E92" s="19" t="s">
        <v>31</v>
      </c>
      <c r="F92" s="21"/>
      <c r="G92" s="116"/>
      <c r="H92" s="23"/>
      <c r="I92" s="25"/>
      <c r="J92" s="24"/>
      <c r="K92" s="94"/>
      <c r="L92" s="105"/>
      <c r="M92" s="95"/>
    </row>
    <row r="93" spans="1:13" ht="18.95" customHeight="1">
      <c r="A93" s="98" t="s">
        <v>74</v>
      </c>
      <c r="B93" s="106"/>
      <c r="C93" s="103">
        <f>JL!L23</f>
        <v>0</v>
      </c>
      <c r="D93" s="9"/>
      <c r="E93" s="96" t="s">
        <v>31</v>
      </c>
      <c r="F93" s="21"/>
      <c r="G93" s="26"/>
      <c r="H93" s="23"/>
      <c r="I93" s="27"/>
      <c r="J93" s="24"/>
      <c r="K93" s="94"/>
      <c r="L93" s="105"/>
      <c r="M93" s="95"/>
    </row>
    <row r="94" spans="1:13" ht="18.95" customHeight="1">
      <c r="A94" s="98" t="s">
        <v>75</v>
      </c>
      <c r="B94" s="106"/>
      <c r="C94" s="103">
        <f>JL!L27</f>
        <v>0</v>
      </c>
      <c r="D94" s="9"/>
      <c r="E94" s="19" t="s">
        <v>31</v>
      </c>
      <c r="F94" s="21"/>
      <c r="G94" s="26"/>
      <c r="H94" s="23"/>
      <c r="I94" s="27"/>
      <c r="J94" s="24"/>
      <c r="K94" s="8"/>
      <c r="L94" s="100"/>
      <c r="M94" s="9"/>
    </row>
    <row r="95" spans="1:13" ht="18.95" customHeight="1">
      <c r="A95" s="98" t="s">
        <v>76</v>
      </c>
      <c r="B95" s="107"/>
      <c r="C95" s="103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4"/>
      <c r="L95" s="105"/>
      <c r="M95" s="95"/>
    </row>
    <row r="96" spans="1:13" ht="18.95" customHeight="1">
      <c r="A96" s="108"/>
      <c r="B96" s="109"/>
      <c r="C96" s="665"/>
      <c r="D96" s="666"/>
      <c r="E96" s="19"/>
      <c r="F96" s="21"/>
      <c r="G96" s="26"/>
      <c r="H96" s="23"/>
      <c r="I96" s="27"/>
      <c r="J96" s="24"/>
      <c r="K96" s="8"/>
      <c r="L96" s="100"/>
      <c r="M96" s="9"/>
    </row>
    <row r="97" spans="1:13" ht="18.95" customHeight="1">
      <c r="A97" s="92"/>
      <c r="B97" s="94"/>
      <c r="C97" s="92"/>
      <c r="D97" s="9"/>
      <c r="E97" s="19"/>
      <c r="F97" s="21"/>
      <c r="G97" s="28"/>
      <c r="H97" s="23"/>
      <c r="I97" s="27"/>
      <c r="J97" s="24"/>
      <c r="K97" s="94"/>
      <c r="L97" s="105"/>
      <c r="M97" s="95"/>
    </row>
    <row r="98" spans="1:13" ht="18.95" customHeight="1">
      <c r="A98" s="92"/>
      <c r="B98" s="8"/>
      <c r="C98" s="110"/>
      <c r="D98" s="111"/>
      <c r="E98" s="19"/>
      <c r="F98" s="21"/>
      <c r="G98" s="28"/>
      <c r="H98" s="23"/>
      <c r="I98" s="25"/>
      <c r="J98" s="24"/>
      <c r="K98" s="8"/>
      <c r="L98" s="100"/>
      <c r="M98" s="9"/>
    </row>
    <row r="99" spans="1:13" ht="36" customHeight="1">
      <c r="A99" s="97"/>
      <c r="B99" s="94"/>
      <c r="C99" s="92"/>
      <c r="D99" s="9"/>
      <c r="E99" s="19"/>
      <c r="F99" s="21"/>
      <c r="G99" s="28"/>
      <c r="H99" s="23"/>
      <c r="I99" s="25"/>
      <c r="J99" s="24"/>
      <c r="K99" s="8"/>
      <c r="L99" s="100"/>
      <c r="M99" s="9"/>
    </row>
    <row r="100" spans="1:13" ht="18.95" customHeight="1">
      <c r="A100" s="92"/>
      <c r="B100" s="8"/>
      <c r="C100" s="92"/>
      <c r="D100" s="9"/>
      <c r="E100" s="19"/>
      <c r="F100" s="21"/>
      <c r="G100" s="28"/>
      <c r="H100" s="23"/>
      <c r="I100" s="27"/>
      <c r="J100" s="24"/>
      <c r="K100" s="94"/>
      <c r="L100" s="105"/>
      <c r="M100" s="95"/>
    </row>
    <row r="101" spans="1:13" ht="18.95" customHeight="1">
      <c r="A101" s="92"/>
      <c r="B101" s="8"/>
      <c r="C101" s="92"/>
      <c r="D101" s="9"/>
      <c r="E101" s="19"/>
      <c r="F101" s="21"/>
      <c r="G101" s="28"/>
      <c r="H101" s="23"/>
      <c r="I101" s="25"/>
      <c r="J101" s="24"/>
      <c r="K101" s="8"/>
      <c r="L101" s="100"/>
      <c r="M101" s="9"/>
    </row>
    <row r="102" spans="1:13" ht="18.95" customHeight="1">
      <c r="A102" s="92"/>
      <c r="B102" s="8"/>
      <c r="C102" s="92"/>
      <c r="D102" s="8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95"/>
    </row>
    <row r="104" spans="1:13">
      <c r="A104" s="92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2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67" t="s">
        <v>49</v>
      </c>
      <c r="B108" s="668"/>
      <c r="C108" s="668"/>
      <c r="D108" s="668"/>
      <c r="E108" s="668"/>
      <c r="F108" s="668"/>
      <c r="G108" s="668"/>
      <c r="H108" s="668"/>
      <c r="I108" s="668"/>
      <c r="J108" s="668"/>
      <c r="K108" s="668"/>
      <c r="L108" s="668"/>
      <c r="M108" s="66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45786</v>
      </c>
      <c r="J109" s="43"/>
      <c r="K109" s="43"/>
      <c r="L109" s="43"/>
      <c r="M109" s="46"/>
    </row>
    <row r="110" spans="1:13" ht="16.5" customHeight="1">
      <c r="A110" s="91" t="s">
        <v>12</v>
      </c>
      <c r="B110" s="8"/>
      <c r="C110" s="9"/>
      <c r="D110" s="92" t="s">
        <v>13</v>
      </c>
      <c r="E110" s="8"/>
      <c r="F110" s="8"/>
      <c r="G110" s="8"/>
      <c r="H110" s="91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3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95"/>
      <c r="E112" s="94"/>
      <c r="F112" s="11"/>
      <c r="G112" s="94"/>
      <c r="H112" s="94"/>
      <c r="I112" s="94"/>
      <c r="J112" s="94"/>
      <c r="K112" s="95"/>
      <c r="L112" s="50"/>
      <c r="M112" s="95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2" t="s">
        <v>22</v>
      </c>
      <c r="M113" s="9"/>
    </row>
    <row r="114" spans="1:13" ht="15.75" customHeight="1">
      <c r="A114" s="52"/>
      <c r="B114" s="94"/>
      <c r="C114" s="50"/>
      <c r="D114" s="95"/>
      <c r="E114" s="96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5"/>
      <c r="L114" s="96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7">
        <v>1</v>
      </c>
      <c r="B116" s="19"/>
      <c r="C116" s="97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8" t="s">
        <v>59</v>
      </c>
      <c r="B117" s="99"/>
      <c r="C117" s="114" t="str">
        <f>JL!O12</f>
        <v>Slepičí polévka s kapáním</v>
      </c>
      <c r="D117" s="9"/>
      <c r="E117" s="19" t="s">
        <v>31</v>
      </c>
      <c r="F117" s="21"/>
      <c r="G117" s="22"/>
      <c r="H117" s="23"/>
      <c r="I117" s="23"/>
      <c r="J117" s="24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Fazolová s rajčatovým protlakem</v>
      </c>
      <c r="D118" s="9"/>
      <c r="E118" s="96" t="s">
        <v>31</v>
      </c>
      <c r="F118" s="21"/>
      <c r="G118" s="101"/>
      <c r="H118" s="23"/>
      <c r="I118" s="25"/>
      <c r="J118" s="24"/>
      <c r="K118" s="8"/>
      <c r="L118" s="100"/>
      <c r="M118" s="9"/>
    </row>
    <row r="119" spans="1:13" ht="18.95" customHeight="1">
      <c r="A119" s="98" t="s">
        <v>73</v>
      </c>
      <c r="B119" s="102"/>
      <c r="C119" s="103" t="str">
        <f>JL!O19</f>
        <v>Smažené kuřecí mini-řízečky v sezamové strouhance, vařené brambory s máslem, citron</v>
      </c>
      <c r="D119" s="9"/>
      <c r="E119" s="19" t="s">
        <v>31</v>
      </c>
      <c r="F119" s="21"/>
      <c r="G119" s="26"/>
      <c r="H119" s="23"/>
      <c r="I119" s="25"/>
      <c r="J119" s="24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Milánské špagety z hovězího masa s rajčaty a bylinkami, sýr strouhaný</v>
      </c>
      <c r="D120" s="9"/>
      <c r="E120" s="96" t="s">
        <v>31</v>
      </c>
      <c r="F120" s="21"/>
      <c r="G120" s="26"/>
      <c r="H120" s="23"/>
      <c r="I120" s="25"/>
      <c r="J120" s="24"/>
      <c r="K120" s="8"/>
      <c r="L120" s="100"/>
      <c r="M120" s="9"/>
    </row>
    <row r="121" spans="1:13" ht="18.95" customHeight="1">
      <c r="A121" s="98" t="s">
        <v>75</v>
      </c>
      <c r="B121" s="106"/>
      <c r="C121" s="103" t="str">
        <f>JL!O27</f>
        <v xml:space="preserve">Italské Gnocchi s listovým špenátem a smetanou, strouhaný sýr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100"/>
      <c r="M121" s="9"/>
    </row>
    <row r="122" spans="1:13" ht="18.95" customHeight="1">
      <c r="A122" s="98" t="s">
        <v>76</v>
      </c>
      <c r="B122" s="107"/>
      <c r="C122" s="103" t="str">
        <f>JL!O32</f>
        <v>Pečená mořská Štíka (Hejk) s cibulí a pečenou slaninou se sýrem, vařené brambory, citron</v>
      </c>
      <c r="D122" s="9"/>
      <c r="E122" s="19" t="s">
        <v>31</v>
      </c>
      <c r="F122" s="21"/>
      <c r="G122" s="26"/>
      <c r="H122" s="23"/>
      <c r="I122" s="27"/>
      <c r="J122" s="24"/>
      <c r="K122" s="94"/>
      <c r="L122" s="105"/>
      <c r="M122" s="95"/>
    </row>
    <row r="123" spans="1:13" ht="18.95" customHeight="1">
      <c r="A123" s="108"/>
      <c r="B123" s="109"/>
      <c r="C123" s="665"/>
      <c r="D123" s="666"/>
      <c r="E123" s="19"/>
      <c r="F123" s="21"/>
      <c r="G123" s="26"/>
      <c r="H123" s="23"/>
      <c r="I123" s="27"/>
      <c r="J123" s="24"/>
      <c r="K123" s="8"/>
      <c r="L123" s="100"/>
      <c r="M123" s="9"/>
    </row>
    <row r="124" spans="1:13" ht="18.95" customHeight="1">
      <c r="A124" s="92"/>
      <c r="B124" s="94"/>
      <c r="C124" s="92"/>
      <c r="D124" s="9"/>
      <c r="E124" s="19"/>
      <c r="F124" s="21"/>
      <c r="G124" s="28"/>
      <c r="H124" s="23"/>
      <c r="I124" s="27"/>
      <c r="J124" s="24"/>
      <c r="K124" s="94"/>
      <c r="L124" s="105"/>
      <c r="M124" s="95"/>
    </row>
    <row r="125" spans="1:13" ht="18.95" customHeight="1">
      <c r="A125" s="92"/>
      <c r="B125" s="8"/>
      <c r="C125" s="110"/>
      <c r="D125" s="111"/>
      <c r="E125" s="19"/>
      <c r="F125" s="21"/>
      <c r="G125" s="28"/>
      <c r="H125" s="23"/>
      <c r="I125" s="25"/>
      <c r="J125" s="24"/>
      <c r="K125" s="8"/>
      <c r="L125" s="100"/>
      <c r="M125" s="9"/>
    </row>
    <row r="126" spans="1:13" ht="36" customHeight="1">
      <c r="A126" s="97"/>
      <c r="B126" s="94"/>
      <c r="C126" s="92"/>
      <c r="D126" s="9"/>
      <c r="E126" s="19"/>
      <c r="F126" s="21"/>
      <c r="G126" s="28"/>
      <c r="H126" s="23"/>
      <c r="I126" s="25"/>
      <c r="J126" s="24"/>
      <c r="K126" s="8"/>
      <c r="L126" s="100"/>
      <c r="M126" s="9"/>
    </row>
    <row r="127" spans="1:13" ht="18.95" customHeight="1">
      <c r="A127" s="92"/>
      <c r="B127" s="8"/>
      <c r="C127" s="92"/>
      <c r="D127" s="9"/>
      <c r="E127" s="19"/>
      <c r="F127" s="21"/>
      <c r="G127" s="28"/>
      <c r="H127" s="23"/>
      <c r="I127" s="27"/>
      <c r="J127" s="24"/>
      <c r="K127" s="94"/>
      <c r="L127" s="105"/>
      <c r="M127" s="95"/>
    </row>
    <row r="128" spans="1:13" ht="18.95" customHeight="1">
      <c r="A128" s="92"/>
      <c r="B128" s="8"/>
      <c r="C128" s="92"/>
      <c r="D128" s="9"/>
      <c r="E128" s="19"/>
      <c r="F128" s="21"/>
      <c r="G128" s="28"/>
      <c r="H128" s="23"/>
      <c r="I128" s="25"/>
      <c r="J128" s="24"/>
      <c r="K128" s="8"/>
      <c r="L128" s="100"/>
      <c r="M128" s="9"/>
    </row>
    <row r="129" spans="1:13" ht="18.95" customHeight="1">
      <c r="A129" s="92"/>
      <c r="B129" s="8"/>
      <c r="C129" s="92"/>
      <c r="D129" s="8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95"/>
    </row>
    <row r="131" spans="1:13">
      <c r="A131" s="92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2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67" t="s">
        <v>49</v>
      </c>
      <c r="B135" s="668"/>
      <c r="C135" s="668"/>
      <c r="D135" s="668"/>
      <c r="E135" s="668"/>
      <c r="F135" s="668"/>
      <c r="G135" s="668"/>
      <c r="H135" s="668"/>
      <c r="I135" s="668"/>
      <c r="J135" s="668"/>
      <c r="K135" s="668"/>
      <c r="L135" s="668"/>
      <c r="M135" s="66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45782</v>
      </c>
      <c r="J1" s="43"/>
      <c r="K1" s="43"/>
      <c r="L1" s="43"/>
      <c r="M1" s="46"/>
    </row>
    <row r="2" spans="1:13" ht="16.5" customHeight="1">
      <c r="A2" s="91" t="s">
        <v>12</v>
      </c>
      <c r="B2" s="8"/>
      <c r="C2" s="9"/>
      <c r="D2" s="92" t="s">
        <v>13</v>
      </c>
      <c r="E2" s="8"/>
      <c r="F2" s="8"/>
      <c r="G2" s="8"/>
      <c r="H2" s="91" t="s">
        <v>14</v>
      </c>
      <c r="I2" s="10" t="s">
        <v>70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89</v>
      </c>
      <c r="E3" s="48"/>
      <c r="F3" s="48"/>
      <c r="G3" s="48"/>
      <c r="H3" s="47" t="s">
        <v>14</v>
      </c>
      <c r="I3" s="93">
        <v>731438009</v>
      </c>
      <c r="J3" s="48"/>
      <c r="K3" s="48"/>
      <c r="L3" s="48"/>
      <c r="M3" s="49"/>
    </row>
    <row r="4" spans="1:13" ht="12.95" customHeight="1">
      <c r="A4" s="50"/>
      <c r="B4" s="94"/>
      <c r="C4" s="50"/>
      <c r="D4" s="95"/>
      <c r="E4" s="94"/>
      <c r="F4" s="11"/>
      <c r="G4" s="94"/>
      <c r="H4" s="94"/>
      <c r="I4" s="94"/>
      <c r="J4" s="94"/>
      <c r="K4" s="95"/>
      <c r="L4" s="50"/>
      <c r="M4" s="95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2" t="s">
        <v>22</v>
      </c>
      <c r="M5" s="9"/>
    </row>
    <row r="6" spans="1:13" ht="15.75" customHeight="1">
      <c r="A6" s="52"/>
      <c r="B6" s="94"/>
      <c r="C6" s="50"/>
      <c r="D6" s="95"/>
      <c r="E6" s="96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5"/>
      <c r="L6" s="96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7">
        <v>1</v>
      </c>
      <c r="B8" s="19"/>
      <c r="C8" s="97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7" t="s">
        <v>59</v>
      </c>
      <c r="B9" s="188"/>
      <c r="C9" s="92" t="str">
        <f>JL!C12</f>
        <v>Drůbeží vývar se zeleninou a těstovinou</v>
      </c>
      <c r="D9" s="9"/>
      <c r="E9" s="19" t="s">
        <v>31</v>
      </c>
      <c r="F9" s="21"/>
      <c r="G9" s="22"/>
      <c r="H9" s="23"/>
      <c r="I9" s="23"/>
      <c r="J9" s="24"/>
      <c r="K9" s="94"/>
      <c r="L9" s="100"/>
      <c r="M9" s="95"/>
    </row>
    <row r="10" spans="1:13" ht="18.95" customHeight="1">
      <c r="A10" s="187" t="s">
        <v>60</v>
      </c>
      <c r="B10" s="188"/>
      <c r="C10" s="92" t="str">
        <f>JL!C15</f>
        <v>Bramborová s houbami</v>
      </c>
      <c r="D10" s="9"/>
      <c r="E10" s="96" t="s">
        <v>31</v>
      </c>
      <c r="F10" s="21"/>
      <c r="G10" s="101"/>
      <c r="H10" s="23"/>
      <c r="I10" s="25"/>
      <c r="J10" s="24"/>
      <c r="K10" s="8"/>
      <c r="L10" s="100"/>
      <c r="M10" s="9"/>
    </row>
    <row r="11" spans="1:13" ht="18.95" customHeight="1">
      <c r="A11" s="187" t="s">
        <v>84</v>
      </c>
      <c r="B11" s="189"/>
      <c r="C11" s="103" t="str">
        <f>JL!C19</f>
        <v>Vepřová kýta po Bavorsku s okurkami, slaninou a smetanou, houskové knedlíky</v>
      </c>
      <c r="D11" s="9"/>
      <c r="E11" s="19" t="s">
        <v>31</v>
      </c>
      <c r="F11" s="21"/>
      <c r="G11" s="26"/>
      <c r="H11" s="104"/>
      <c r="I11" s="25"/>
      <c r="J11" s="24"/>
      <c r="K11" s="94"/>
      <c r="L11" s="105"/>
      <c r="M11" s="95"/>
    </row>
    <row r="12" spans="1:13" ht="18.95" customHeight="1">
      <c r="A12" s="187" t="s">
        <v>86</v>
      </c>
      <c r="B12" s="190"/>
      <c r="C12" s="103" t="str">
        <f>JL!C23</f>
        <v>Restovaná drůbeží játra na cibulce, vařené brambory, tatarská omáčka</v>
      </c>
      <c r="D12" s="9"/>
      <c r="E12" s="96" t="s">
        <v>31</v>
      </c>
      <c r="F12" s="21"/>
      <c r="G12" s="26"/>
      <c r="H12" s="23"/>
      <c r="I12" s="25"/>
      <c r="J12" s="24"/>
      <c r="K12" s="8"/>
      <c r="L12" s="100"/>
      <c r="M12" s="9"/>
    </row>
    <row r="13" spans="1:13" ht="18.95" customHeight="1">
      <c r="A13" s="187" t="s">
        <v>85</v>
      </c>
      <c r="B13" s="190"/>
      <c r="C13" s="103" t="str">
        <f>JL!C27</f>
        <v>Čínské nudle s restovanou pikentní zeleninou a rostlinným masem Robi</v>
      </c>
      <c r="D13" s="9"/>
      <c r="E13" s="19" t="s">
        <v>31</v>
      </c>
      <c r="F13" s="21"/>
      <c r="G13" s="26"/>
      <c r="H13" s="23"/>
      <c r="I13" s="27"/>
      <c r="J13" s="24"/>
      <c r="K13" s="8"/>
      <c r="L13" s="100"/>
      <c r="M13" s="9"/>
    </row>
    <row r="14" spans="1:13" ht="18.95" customHeight="1">
      <c r="A14" s="187" t="s">
        <v>87</v>
      </c>
      <c r="B14" s="191"/>
      <c r="C14" s="103" t="str">
        <f>JL!C32</f>
        <v>Kuřecí placičky s pórkem a cibulí, šťouchané brambory s cibulí, americký dressing</v>
      </c>
      <c r="D14" s="9"/>
      <c r="E14" s="19" t="s">
        <v>31</v>
      </c>
      <c r="F14" s="21"/>
      <c r="G14" s="26"/>
      <c r="H14" s="23"/>
      <c r="I14" s="27"/>
      <c r="J14" s="24"/>
      <c r="K14" s="94"/>
      <c r="L14" s="105"/>
      <c r="M14" s="95"/>
    </row>
    <row r="15" spans="1:13" ht="18.95" customHeight="1">
      <c r="A15" s="108"/>
      <c r="B15" s="109"/>
      <c r="C15" s="665"/>
      <c r="D15" s="666"/>
      <c r="E15" s="19"/>
      <c r="F15" s="21"/>
      <c r="G15" s="26"/>
      <c r="H15" s="23"/>
      <c r="I15" s="27"/>
      <c r="J15" s="24"/>
      <c r="K15" s="8"/>
      <c r="L15" s="100"/>
      <c r="M15" s="9"/>
    </row>
    <row r="16" spans="1:13" ht="18.95" customHeight="1">
      <c r="A16" s="92"/>
      <c r="B16" s="94"/>
      <c r="C16" s="92"/>
      <c r="D16" s="9"/>
      <c r="E16" s="19"/>
      <c r="F16" s="21"/>
      <c r="G16" s="28"/>
      <c r="H16" s="23"/>
      <c r="I16" s="27"/>
      <c r="J16" s="24"/>
      <c r="K16" s="94"/>
      <c r="L16" s="105"/>
      <c r="M16" s="95"/>
    </row>
    <row r="17" spans="1:13" ht="18.95" customHeight="1">
      <c r="A17" s="92"/>
      <c r="B17" s="8"/>
      <c r="C17" s="110"/>
      <c r="D17" s="111"/>
      <c r="E17" s="19"/>
      <c r="F17" s="21"/>
      <c r="G17" s="28"/>
      <c r="H17" s="23"/>
      <c r="I17" s="25"/>
      <c r="J17" s="24"/>
      <c r="K17" s="8"/>
      <c r="L17" s="100"/>
      <c r="M17" s="9"/>
    </row>
    <row r="18" spans="1:13" ht="36" customHeight="1">
      <c r="A18" s="97"/>
      <c r="B18" s="94"/>
      <c r="C18" s="92"/>
      <c r="D18" s="9"/>
      <c r="E18" s="19"/>
      <c r="F18" s="21"/>
      <c r="G18" s="28"/>
      <c r="H18" s="23"/>
      <c r="I18" s="27"/>
      <c r="J18" s="24"/>
      <c r="K18" s="94"/>
      <c r="L18" s="105"/>
      <c r="M18" s="95"/>
    </row>
    <row r="19" spans="1:13" ht="18.95" customHeight="1">
      <c r="A19" s="92"/>
      <c r="B19" s="8"/>
      <c r="C19" s="92"/>
      <c r="D19" s="9"/>
      <c r="E19" s="19"/>
      <c r="F19" s="21"/>
      <c r="G19" s="28"/>
      <c r="H19" s="23"/>
      <c r="I19" s="25"/>
      <c r="J19" s="24"/>
      <c r="K19" s="8"/>
      <c r="L19" s="100"/>
      <c r="M19" s="9"/>
    </row>
    <row r="20" spans="1:13" ht="18.95" customHeight="1">
      <c r="A20" s="92"/>
      <c r="B20" s="8"/>
      <c r="C20" s="92"/>
      <c r="D20" s="9"/>
      <c r="E20" s="19"/>
      <c r="F20" s="21"/>
      <c r="G20" s="28"/>
      <c r="H20" s="23"/>
      <c r="I20" s="25"/>
      <c r="J20" s="24"/>
      <c r="K20" s="8"/>
      <c r="L20" s="100"/>
      <c r="M20" s="9"/>
    </row>
    <row r="21" spans="1:13" ht="18.95" customHeight="1">
      <c r="A21" s="92"/>
      <c r="B21" s="8"/>
      <c r="C21" s="92"/>
      <c r="D21" s="8"/>
      <c r="E21" s="21"/>
      <c r="F21" s="21"/>
      <c r="G21" s="29"/>
      <c r="H21" s="23"/>
      <c r="I21" s="15"/>
      <c r="J21" s="15"/>
      <c r="K21" s="15"/>
      <c r="L21" s="100"/>
      <c r="M21" s="15"/>
    </row>
    <row r="22" spans="1:13" ht="18.95" customHeight="1">
      <c r="A22" s="59" t="s">
        <v>32</v>
      </c>
      <c r="H22" s="30"/>
      <c r="K22" s="31"/>
      <c r="L22" s="94"/>
      <c r="M22" s="95"/>
    </row>
    <row r="23" spans="1:13">
      <c r="A23" s="92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2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170</v>
      </c>
      <c r="K25" s="94"/>
      <c r="L25" s="94"/>
      <c r="M25" s="95"/>
    </row>
    <row r="26" spans="1:13">
      <c r="A26" s="54" t="s">
        <v>38</v>
      </c>
      <c r="B26" s="48"/>
      <c r="C26" s="48" t="s">
        <v>39</v>
      </c>
      <c r="D26" s="113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67" t="s">
        <v>49</v>
      </c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45783</v>
      </c>
      <c r="J28" s="43"/>
      <c r="K28" s="43"/>
      <c r="L28" s="43"/>
      <c r="M28" s="46"/>
    </row>
    <row r="29" spans="1:13" ht="16.5" customHeight="1">
      <c r="A29" s="91" t="s">
        <v>12</v>
      </c>
      <c r="B29" s="8"/>
      <c r="C29" s="9"/>
      <c r="D29" s="92" t="s">
        <v>13</v>
      </c>
      <c r="E29" s="8"/>
      <c r="F29" s="8"/>
      <c r="G29" s="8"/>
      <c r="H29" s="91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3">
        <f>I3</f>
        <v>731438009</v>
      </c>
      <c r="J30" s="48"/>
      <c r="K30" s="48"/>
      <c r="L30" s="48"/>
      <c r="M30" s="49"/>
    </row>
    <row r="31" spans="1:13" ht="12.95" customHeight="1">
      <c r="A31" s="50"/>
      <c r="B31" s="94"/>
      <c r="C31" s="50"/>
      <c r="D31" s="95"/>
      <c r="E31" s="94"/>
      <c r="F31" s="11"/>
      <c r="G31" s="94"/>
      <c r="H31" s="94"/>
      <c r="I31" s="94"/>
      <c r="J31" s="94"/>
      <c r="K31" s="95"/>
      <c r="L31" s="50"/>
      <c r="M31" s="95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2" t="s">
        <v>22</v>
      </c>
      <c r="M32" s="9"/>
    </row>
    <row r="33" spans="1:13" ht="15.75" customHeight="1">
      <c r="A33" s="52"/>
      <c r="B33" s="94"/>
      <c r="C33" s="50"/>
      <c r="D33" s="95"/>
      <c r="E33" s="96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5"/>
      <c r="L33" s="96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7">
        <v>1</v>
      </c>
      <c r="B35" s="19"/>
      <c r="C35" s="97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7" t="s">
        <v>59</v>
      </c>
      <c r="B36" s="188"/>
      <c r="C36" s="114" t="str">
        <f>JL!F12</f>
        <v>Kroupová se zeleninou</v>
      </c>
      <c r="D36" s="9"/>
      <c r="E36" s="19" t="s">
        <v>31</v>
      </c>
      <c r="F36" s="21"/>
      <c r="G36" s="22"/>
      <c r="H36" s="23"/>
      <c r="I36" s="23"/>
      <c r="J36" s="24"/>
      <c r="K36" s="94"/>
      <c r="L36" s="100"/>
      <c r="M36" s="95"/>
    </row>
    <row r="37" spans="1:13" ht="18.95" customHeight="1">
      <c r="A37" s="187" t="s">
        <v>60</v>
      </c>
      <c r="B37" s="188"/>
      <c r="C37" s="92" t="str">
        <f>JL!F15</f>
        <v>Rajčatová polévka s rýží</v>
      </c>
      <c r="D37" s="9"/>
      <c r="E37" s="96" t="s">
        <v>31</v>
      </c>
      <c r="F37" s="21"/>
      <c r="G37" s="101"/>
      <c r="H37" s="23"/>
      <c r="I37" s="25"/>
      <c r="J37" s="24"/>
      <c r="K37" s="8"/>
      <c r="L37" s="100"/>
      <c r="M37" s="9"/>
    </row>
    <row r="38" spans="1:13" ht="18.95" customHeight="1">
      <c r="A38" s="187" t="s">
        <v>84</v>
      </c>
      <c r="B38" s="189"/>
      <c r="C38" s="103" t="str">
        <f>JL!F19</f>
        <v>Pečená kuřecí prsa s pepřovou omáčkou, šťouchané brambory s anglickou slaninou a cibulí</v>
      </c>
      <c r="D38" s="9"/>
      <c r="E38" s="19" t="s">
        <v>31</v>
      </c>
      <c r="F38" s="21"/>
      <c r="G38" s="26"/>
      <c r="H38" s="23"/>
      <c r="I38" s="25"/>
      <c r="J38" s="24"/>
      <c r="K38" s="94"/>
      <c r="L38" s="105"/>
      <c r="M38" s="95"/>
    </row>
    <row r="39" spans="1:13" ht="18.95" customHeight="1">
      <c r="A39" s="187" t="s">
        <v>86</v>
      </c>
      <c r="B39" s="190"/>
      <c r="C39" s="103" t="str">
        <f>JL!F23</f>
        <v>Hovězí kostky dušené na slanině, bramborové knedlíky</v>
      </c>
      <c r="D39" s="9"/>
      <c r="E39" s="96" t="s">
        <v>31</v>
      </c>
      <c r="F39" s="21"/>
      <c r="G39" s="26"/>
      <c r="H39" s="23"/>
      <c r="I39" s="27"/>
      <c r="J39" s="24"/>
      <c r="K39" s="94"/>
      <c r="L39" s="100"/>
      <c r="M39" s="95"/>
    </row>
    <row r="40" spans="1:13" ht="18.95" customHeight="1">
      <c r="A40" s="187" t="s">
        <v>85</v>
      </c>
      <c r="B40" s="190"/>
      <c r="C40" s="103" t="str">
        <f>JL!F27</f>
        <v>Palačinky plněné zavařeninou jahodová omáčka, zakysaná smetana</v>
      </c>
      <c r="D40" s="9"/>
      <c r="E40" s="19" t="s">
        <v>31</v>
      </c>
      <c r="F40" s="21"/>
      <c r="G40" s="26"/>
      <c r="H40" s="23"/>
      <c r="I40" s="27"/>
      <c r="J40" s="24"/>
      <c r="K40" s="8"/>
      <c r="L40" s="105"/>
      <c r="M40" s="9"/>
    </row>
    <row r="41" spans="1:13" ht="18.95" customHeight="1">
      <c r="A41" s="187" t="s">
        <v>87</v>
      </c>
      <c r="B41" s="191"/>
      <c r="C41" s="103" t="str">
        <f>JL!F32</f>
        <v>Pečený asijský vepřový bůček Hoisin, zeleninový salát, smažená vaječná rýže</v>
      </c>
      <c r="D41" s="9"/>
      <c r="E41" s="19" t="s">
        <v>31</v>
      </c>
      <c r="F41" s="21"/>
      <c r="G41" s="26"/>
      <c r="H41" s="23"/>
      <c r="I41" s="27"/>
      <c r="J41" s="24"/>
      <c r="K41" s="94"/>
      <c r="L41" s="105"/>
      <c r="M41" s="95"/>
    </row>
    <row r="42" spans="1:13" ht="18.95" customHeight="1">
      <c r="A42" s="108"/>
      <c r="B42" s="109"/>
      <c r="C42" s="665"/>
      <c r="D42" s="666"/>
      <c r="E42" s="19"/>
      <c r="F42" s="21"/>
      <c r="G42" s="26"/>
      <c r="H42" s="23"/>
      <c r="I42" s="115"/>
      <c r="J42" s="24"/>
      <c r="K42" s="8"/>
      <c r="L42" s="100"/>
      <c r="M42" s="9"/>
    </row>
    <row r="43" spans="1:13" ht="18.95" customHeight="1">
      <c r="A43" s="92"/>
      <c r="B43" s="94"/>
      <c r="C43" s="92"/>
      <c r="D43" s="9"/>
      <c r="E43" s="19"/>
      <c r="F43" s="21"/>
      <c r="G43" s="28"/>
      <c r="H43" s="23"/>
      <c r="I43" s="27"/>
      <c r="J43" s="24"/>
      <c r="K43" s="94"/>
      <c r="L43" s="105"/>
      <c r="M43" s="95"/>
    </row>
    <row r="44" spans="1:13" ht="18.95" customHeight="1">
      <c r="A44" s="92"/>
      <c r="B44" s="8"/>
      <c r="C44" s="110"/>
      <c r="D44" s="111"/>
      <c r="E44" s="19"/>
      <c r="F44" s="21"/>
      <c r="G44" s="28"/>
      <c r="H44" s="23"/>
      <c r="I44" s="25"/>
      <c r="J44" s="24"/>
      <c r="K44" s="8"/>
      <c r="L44" s="100"/>
      <c r="M44" s="9"/>
    </row>
    <row r="45" spans="1:13" ht="36" customHeight="1">
      <c r="A45" s="97"/>
      <c r="B45" s="94"/>
      <c r="C45" s="92"/>
      <c r="D45" s="9"/>
      <c r="E45" s="19"/>
      <c r="F45" s="21"/>
      <c r="G45" s="28"/>
      <c r="H45" s="23"/>
      <c r="I45" s="27"/>
      <c r="J45" s="24"/>
      <c r="K45" s="94"/>
      <c r="L45" s="105"/>
      <c r="M45" s="95"/>
    </row>
    <row r="46" spans="1:13" ht="18.95" customHeight="1">
      <c r="A46" s="92"/>
      <c r="B46" s="8"/>
      <c r="C46" s="92"/>
      <c r="D46" s="9"/>
      <c r="E46" s="19"/>
      <c r="F46" s="21"/>
      <c r="G46" s="28"/>
      <c r="H46" s="23"/>
      <c r="I46" s="25"/>
      <c r="J46" s="24"/>
      <c r="K46" s="8"/>
      <c r="L46" s="100"/>
      <c r="M46" s="9"/>
    </row>
    <row r="47" spans="1:13" ht="18.95" customHeight="1">
      <c r="A47" s="92"/>
      <c r="B47" s="8"/>
      <c r="C47" s="92"/>
      <c r="D47" s="9"/>
      <c r="E47" s="19"/>
      <c r="F47" s="21"/>
      <c r="G47" s="28"/>
      <c r="H47" s="23"/>
      <c r="I47" s="25"/>
      <c r="J47" s="24"/>
      <c r="K47" s="8"/>
      <c r="L47" s="100"/>
      <c r="M47" s="9"/>
    </row>
    <row r="48" spans="1:13" ht="18.95" customHeight="1">
      <c r="A48" s="92"/>
      <c r="B48" s="8"/>
      <c r="C48" s="92"/>
      <c r="D48" s="8"/>
      <c r="E48" s="21"/>
      <c r="F48" s="21"/>
      <c r="G48" s="29"/>
      <c r="H48" s="23"/>
      <c r="I48" s="15"/>
      <c r="J48" s="15"/>
      <c r="K48" s="15"/>
      <c r="L48" s="100"/>
      <c r="M48" s="15"/>
    </row>
    <row r="49" spans="1:13" ht="18.95" customHeight="1">
      <c r="A49" s="59" t="s">
        <v>32</v>
      </c>
      <c r="H49" s="30"/>
      <c r="K49" s="31"/>
      <c r="L49" s="94"/>
      <c r="M49" s="95"/>
    </row>
    <row r="50" spans="1:13">
      <c r="A50" s="92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2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170</v>
      </c>
      <c r="K52" s="94"/>
      <c r="L52" s="94"/>
      <c r="M52" s="95"/>
    </row>
    <row r="53" spans="1:13">
      <c r="A53" s="54" t="s">
        <v>38</v>
      </c>
      <c r="B53" s="48"/>
      <c r="C53" s="48" t="s">
        <v>39</v>
      </c>
      <c r="D53" s="113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67" t="s">
        <v>49</v>
      </c>
      <c r="B54" s="668"/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45784</v>
      </c>
      <c r="J55" s="43"/>
      <c r="K55" s="43"/>
      <c r="L55" s="43"/>
      <c r="M55" s="46"/>
    </row>
    <row r="56" spans="1:13" ht="16.5" customHeight="1">
      <c r="A56" s="91" t="s">
        <v>12</v>
      </c>
      <c r="B56" s="8"/>
      <c r="C56" s="9"/>
      <c r="D56" s="92" t="s">
        <v>13</v>
      </c>
      <c r="E56" s="8"/>
      <c r="F56" s="8"/>
      <c r="G56" s="8"/>
      <c r="H56" s="91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3">
        <f>I30</f>
        <v>731438009</v>
      </c>
      <c r="J57" s="48"/>
      <c r="K57" s="48"/>
      <c r="L57" s="48"/>
      <c r="M57" s="49"/>
    </row>
    <row r="58" spans="1:13" ht="12.95" customHeight="1">
      <c r="A58" s="50"/>
      <c r="B58" s="94"/>
      <c r="C58" s="50"/>
      <c r="D58" s="95"/>
      <c r="E58" s="94"/>
      <c r="F58" s="11"/>
      <c r="G58" s="94"/>
      <c r="H58" s="94"/>
      <c r="I58" s="94"/>
      <c r="J58" s="94"/>
      <c r="K58" s="95"/>
      <c r="L58" s="50"/>
      <c r="M58" s="95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2" t="s">
        <v>22</v>
      </c>
      <c r="M59" s="9"/>
    </row>
    <row r="60" spans="1:13" ht="15.75" customHeight="1">
      <c r="A60" s="52"/>
      <c r="B60" s="94"/>
      <c r="C60" s="50"/>
      <c r="D60" s="95"/>
      <c r="E60" s="96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5"/>
      <c r="L60" s="96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7">
        <v>1</v>
      </c>
      <c r="B62" s="19"/>
      <c r="C62" s="97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7" t="s">
        <v>59</v>
      </c>
      <c r="B63" s="188"/>
      <c r="C63" s="114" t="str">
        <f>JL!I12</f>
        <v>Hovězí s masem a rýží</v>
      </c>
      <c r="D63" s="9"/>
      <c r="E63" s="19" t="s">
        <v>31</v>
      </c>
      <c r="F63" s="21"/>
      <c r="G63" s="22"/>
      <c r="H63" s="23"/>
      <c r="I63" s="23"/>
      <c r="J63" s="24"/>
      <c r="K63" s="94"/>
      <c r="L63" s="100"/>
      <c r="M63" s="95"/>
    </row>
    <row r="64" spans="1:13" ht="18.95" customHeight="1">
      <c r="A64" s="187" t="s">
        <v>60</v>
      </c>
      <c r="B64" s="188"/>
      <c r="C64" s="92" t="str">
        <f>JL!I15</f>
        <v>Gulášová ze sojového masa</v>
      </c>
      <c r="D64" s="9"/>
      <c r="E64" s="96" t="s">
        <v>31</v>
      </c>
      <c r="F64" s="21"/>
      <c r="G64" s="101"/>
      <c r="H64" s="23"/>
      <c r="I64" s="25"/>
      <c r="J64" s="24"/>
      <c r="K64" s="8"/>
      <c r="L64" s="100"/>
      <c r="M64" s="9"/>
    </row>
    <row r="65" spans="1:13" ht="18.95" customHeight="1">
      <c r="A65" s="187" t="s">
        <v>84</v>
      </c>
      <c r="B65" s="189"/>
      <c r="C65" s="103" t="str">
        <f>JL!I19</f>
        <v>Frankfurtská hovězí pečeně, houskové knedlíky</v>
      </c>
      <c r="D65" s="9"/>
      <c r="E65" s="19" t="s">
        <v>31</v>
      </c>
      <c r="F65" s="21"/>
      <c r="G65" s="26"/>
      <c r="H65" s="23"/>
      <c r="I65" s="25"/>
      <c r="J65" s="24"/>
      <c r="K65" s="94"/>
      <c r="L65" s="105"/>
      <c r="M65" s="95"/>
    </row>
    <row r="66" spans="1:13" ht="18.95" customHeight="1">
      <c r="A66" s="187" t="s">
        <v>86</v>
      </c>
      <c r="B66" s="190"/>
      <c r="C66" s="103" t="str">
        <f>JL!I23</f>
        <v>Smažený holandský řízek se sýrem, bramborová kaše s máslem</v>
      </c>
      <c r="D66" s="9"/>
      <c r="E66" s="96" t="s">
        <v>31</v>
      </c>
      <c r="F66" s="21"/>
      <c r="G66" s="26"/>
      <c r="H66" s="23"/>
      <c r="I66" s="27"/>
      <c r="J66" s="24"/>
      <c r="K66" s="94"/>
      <c r="L66" s="105"/>
      <c r="M66" s="95"/>
    </row>
    <row r="67" spans="1:13" ht="18.95" customHeight="1">
      <c r="A67" s="187" t="s">
        <v>85</v>
      </c>
      <c r="B67" s="190"/>
      <c r="C67" s="103" t="str">
        <f>JL!I27</f>
        <v>Sojové maso s WOK zeleninou, asijské rýžové nudle</v>
      </c>
      <c r="D67" s="9"/>
      <c r="E67" s="19" t="s">
        <v>31</v>
      </c>
      <c r="F67" s="21"/>
      <c r="G67" s="26"/>
      <c r="H67" s="23"/>
      <c r="I67" s="27"/>
      <c r="J67" s="24"/>
      <c r="K67" s="8"/>
      <c r="L67" s="100"/>
      <c r="M67" s="9"/>
    </row>
    <row r="68" spans="1:13" ht="18.95" customHeight="1">
      <c r="A68" s="187" t="s">
        <v>87</v>
      </c>
      <c r="B68" s="191"/>
      <c r="C68" s="103" t="str">
        <f>JL!I32</f>
        <v>Vídeňská roštěná se smaženou cibulí, smažené americké brambory</v>
      </c>
      <c r="D68" s="9"/>
      <c r="E68" s="19" t="s">
        <v>31</v>
      </c>
      <c r="F68" s="21"/>
      <c r="G68" s="26"/>
      <c r="H68" s="23"/>
      <c r="I68" s="27"/>
      <c r="J68" s="24"/>
      <c r="K68" s="94"/>
      <c r="L68" s="105"/>
      <c r="M68" s="95"/>
    </row>
    <row r="69" spans="1:13" ht="18.95" customHeight="1">
      <c r="A69" s="108"/>
      <c r="B69" s="109"/>
      <c r="C69" s="665"/>
      <c r="D69" s="666"/>
      <c r="E69" s="19"/>
      <c r="F69" s="21"/>
      <c r="G69" s="26"/>
      <c r="H69" s="23"/>
      <c r="I69" s="27"/>
      <c r="J69" s="24"/>
      <c r="K69" s="8"/>
      <c r="L69" s="100"/>
      <c r="M69" s="9"/>
    </row>
    <row r="70" spans="1:13" ht="18.95" customHeight="1">
      <c r="A70" s="92"/>
      <c r="B70" s="94"/>
      <c r="C70" s="92"/>
      <c r="D70" s="9"/>
      <c r="E70" s="19"/>
      <c r="F70" s="21"/>
      <c r="G70" s="28"/>
      <c r="H70" s="23"/>
      <c r="I70" s="27"/>
      <c r="J70" s="24"/>
      <c r="K70" s="94"/>
      <c r="L70" s="105"/>
      <c r="M70" s="95"/>
    </row>
    <row r="71" spans="1:13" ht="18.95" customHeight="1">
      <c r="A71" s="92"/>
      <c r="B71" s="8"/>
      <c r="C71" s="110"/>
      <c r="D71" s="111"/>
      <c r="E71" s="19"/>
      <c r="F71" s="21"/>
      <c r="G71" s="28"/>
      <c r="H71" s="23"/>
      <c r="I71" s="25"/>
      <c r="J71" s="24"/>
      <c r="K71" s="8"/>
      <c r="L71" s="100"/>
      <c r="M71" s="9"/>
    </row>
    <row r="72" spans="1:13" ht="36" customHeight="1">
      <c r="A72" s="97"/>
      <c r="B72" s="94"/>
      <c r="C72" s="92"/>
      <c r="D72" s="9"/>
      <c r="E72" s="19"/>
      <c r="F72" s="21"/>
      <c r="G72" s="28"/>
      <c r="H72" s="23"/>
      <c r="I72" s="25"/>
      <c r="J72" s="24"/>
      <c r="K72" s="8"/>
      <c r="L72" s="100"/>
      <c r="M72" s="9"/>
    </row>
    <row r="73" spans="1:13" ht="18.95" customHeight="1">
      <c r="A73" s="92"/>
      <c r="B73" s="8"/>
      <c r="C73" s="92"/>
      <c r="D73" s="9"/>
      <c r="E73" s="19"/>
      <c r="F73" s="21"/>
      <c r="G73" s="28"/>
      <c r="H73" s="23"/>
      <c r="I73" s="27"/>
      <c r="J73" s="24"/>
      <c r="K73" s="94"/>
      <c r="L73" s="105"/>
      <c r="M73" s="95"/>
    </row>
    <row r="74" spans="1:13" ht="18.95" customHeight="1">
      <c r="A74" s="92"/>
      <c r="B74" s="8"/>
      <c r="C74" s="92"/>
      <c r="D74" s="9"/>
      <c r="E74" s="19"/>
      <c r="F74" s="21"/>
      <c r="G74" s="28"/>
      <c r="H74" s="23"/>
      <c r="I74" s="25"/>
      <c r="J74" s="24"/>
      <c r="K74" s="8"/>
      <c r="L74" s="100"/>
      <c r="M74" s="9"/>
    </row>
    <row r="75" spans="1:13" ht="18.95" customHeight="1">
      <c r="A75" s="92"/>
      <c r="B75" s="8"/>
      <c r="C75" s="92"/>
      <c r="D75" s="8"/>
      <c r="E75" s="21"/>
      <c r="F75" s="21"/>
      <c r="G75" s="29"/>
      <c r="H75" s="23"/>
      <c r="I75" s="15"/>
      <c r="J75" s="15"/>
      <c r="K75" s="15"/>
      <c r="L75" s="100"/>
      <c r="M75" s="15"/>
    </row>
    <row r="76" spans="1:13" ht="18.95" customHeight="1">
      <c r="A76" s="59" t="s">
        <v>32</v>
      </c>
      <c r="H76" s="30"/>
      <c r="K76" s="31"/>
      <c r="L76" s="94"/>
      <c r="M76" s="95"/>
    </row>
    <row r="77" spans="1:13">
      <c r="A77" s="92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2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170</v>
      </c>
      <c r="K79" s="94"/>
      <c r="L79" s="94"/>
      <c r="M79" s="95"/>
    </row>
    <row r="80" spans="1:13">
      <c r="A80" s="54" t="s">
        <v>38</v>
      </c>
      <c r="B80" s="48"/>
      <c r="C80" s="48" t="s">
        <v>39</v>
      </c>
      <c r="D80" s="113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67" t="s">
        <v>49</v>
      </c>
      <c r="B81" s="668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45785</v>
      </c>
      <c r="J82" s="43"/>
      <c r="K82" s="43"/>
      <c r="L82" s="43"/>
      <c r="M82" s="46"/>
    </row>
    <row r="83" spans="1:13" ht="16.5" customHeight="1">
      <c r="A83" s="91" t="s">
        <v>12</v>
      </c>
      <c r="B83" s="8"/>
      <c r="C83" s="9"/>
      <c r="D83" s="92" t="s">
        <v>13</v>
      </c>
      <c r="E83" s="8"/>
      <c r="F83" s="8"/>
      <c r="G83" s="8"/>
      <c r="H83" s="91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3">
        <f>I57</f>
        <v>731438009</v>
      </c>
      <c r="J84" s="48"/>
      <c r="K84" s="48"/>
      <c r="L84" s="48"/>
      <c r="M84" s="49"/>
    </row>
    <row r="85" spans="1:13" ht="12.95" customHeight="1">
      <c r="A85" s="50"/>
      <c r="B85" s="94"/>
      <c r="C85" s="50"/>
      <c r="D85" s="95"/>
      <c r="E85" s="94"/>
      <c r="F85" s="11"/>
      <c r="G85" s="94"/>
      <c r="H85" s="94"/>
      <c r="I85" s="94"/>
      <c r="J85" s="94"/>
      <c r="K85" s="95"/>
      <c r="L85" s="50"/>
      <c r="M85" s="95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2" t="s">
        <v>22</v>
      </c>
      <c r="M86" s="9"/>
    </row>
    <row r="87" spans="1:13" ht="15.75" customHeight="1">
      <c r="A87" s="52"/>
      <c r="B87" s="94"/>
      <c r="C87" s="50"/>
      <c r="D87" s="95"/>
      <c r="E87" s="96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5"/>
      <c r="L87" s="96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7">
        <v>1</v>
      </c>
      <c r="B89" s="19"/>
      <c r="C89" s="97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7" t="s">
        <v>59</v>
      </c>
      <c r="B90" s="188"/>
      <c r="C90" s="92">
        <f>JL!L12</f>
        <v>0</v>
      </c>
      <c r="D90" s="9"/>
      <c r="E90" s="19" t="s">
        <v>31</v>
      </c>
      <c r="F90" s="21"/>
      <c r="G90" s="22"/>
      <c r="H90" s="23"/>
      <c r="I90" s="23"/>
      <c r="J90" s="24"/>
      <c r="K90" s="94"/>
      <c r="L90" s="100"/>
      <c r="M90" s="95"/>
    </row>
    <row r="91" spans="1:13" ht="18.95" customHeight="1">
      <c r="A91" s="187" t="s">
        <v>60</v>
      </c>
      <c r="B91" s="188"/>
      <c r="C91" s="92">
        <f>JL!L15</f>
        <v>0</v>
      </c>
      <c r="D91" s="9"/>
      <c r="E91" s="96" t="s">
        <v>31</v>
      </c>
      <c r="F91" s="21"/>
      <c r="G91" s="101"/>
      <c r="H91" s="23"/>
      <c r="I91" s="25"/>
      <c r="J91" s="24"/>
      <c r="K91" s="8"/>
      <c r="L91" s="100"/>
      <c r="M91" s="9"/>
    </row>
    <row r="92" spans="1:13" ht="18.95" customHeight="1">
      <c r="A92" s="187" t="s">
        <v>84</v>
      </c>
      <c r="B92" s="189"/>
      <c r="C92" s="103">
        <f>JL!L19</f>
        <v>0</v>
      </c>
      <c r="D92" s="9"/>
      <c r="E92" s="19" t="s">
        <v>31</v>
      </c>
      <c r="F92" s="21"/>
      <c r="G92" s="26"/>
      <c r="H92" s="23"/>
      <c r="I92" s="25"/>
      <c r="J92" s="24"/>
      <c r="K92" s="94"/>
      <c r="L92" s="105"/>
      <c r="M92" s="95"/>
    </row>
    <row r="93" spans="1:13" ht="18.95" customHeight="1">
      <c r="A93" s="187" t="s">
        <v>86</v>
      </c>
      <c r="B93" s="190"/>
      <c r="C93" s="103">
        <f>JL!L23</f>
        <v>0</v>
      </c>
      <c r="D93" s="9"/>
      <c r="E93" s="96" t="s">
        <v>31</v>
      </c>
      <c r="F93" s="21"/>
      <c r="G93" s="26"/>
      <c r="H93" s="23"/>
      <c r="I93" s="27"/>
      <c r="J93" s="24"/>
      <c r="K93" s="94"/>
      <c r="L93" s="105"/>
      <c r="M93" s="95"/>
    </row>
    <row r="94" spans="1:13" ht="18.95" customHeight="1">
      <c r="A94" s="187" t="s">
        <v>85</v>
      </c>
      <c r="B94" s="190"/>
      <c r="C94" s="103">
        <f>JL!L27</f>
        <v>0</v>
      </c>
      <c r="D94" s="9"/>
      <c r="E94" s="19" t="s">
        <v>31</v>
      </c>
      <c r="F94" s="21"/>
      <c r="G94" s="26"/>
      <c r="H94" s="23"/>
      <c r="I94" s="27"/>
      <c r="J94" s="24"/>
      <c r="K94" s="8"/>
      <c r="L94" s="100"/>
      <c r="M94" s="9"/>
    </row>
    <row r="95" spans="1:13" ht="18.95" customHeight="1">
      <c r="A95" s="187" t="s">
        <v>87</v>
      </c>
      <c r="B95" s="191"/>
      <c r="C95" s="103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4"/>
      <c r="L95" s="105"/>
      <c r="M95" s="95"/>
    </row>
    <row r="96" spans="1:13" ht="18.95" customHeight="1">
      <c r="A96" s="108"/>
      <c r="B96" s="109"/>
      <c r="C96" s="665"/>
      <c r="D96" s="666"/>
      <c r="E96" s="19"/>
      <c r="F96" s="21"/>
      <c r="G96" s="26"/>
      <c r="H96" s="23"/>
      <c r="I96" s="27"/>
      <c r="J96" s="24"/>
      <c r="K96" s="8"/>
      <c r="L96" s="100"/>
      <c r="M96" s="9"/>
    </row>
    <row r="97" spans="1:13" ht="18.95" customHeight="1">
      <c r="A97" s="92"/>
      <c r="B97" s="94"/>
      <c r="C97" s="92"/>
      <c r="D97" s="9"/>
      <c r="E97" s="19"/>
      <c r="F97" s="21"/>
      <c r="G97" s="28"/>
      <c r="H97" s="23"/>
      <c r="I97" s="27"/>
      <c r="J97" s="24"/>
      <c r="K97" s="94"/>
      <c r="L97" s="105"/>
      <c r="M97" s="95"/>
    </row>
    <row r="98" spans="1:13" ht="18.95" customHeight="1">
      <c r="A98" s="92"/>
      <c r="B98" s="8"/>
      <c r="C98" s="110"/>
      <c r="D98" s="111"/>
      <c r="E98" s="19"/>
      <c r="F98" s="21"/>
      <c r="G98" s="28"/>
      <c r="H98" s="23"/>
      <c r="I98" s="25"/>
      <c r="J98" s="24"/>
      <c r="K98" s="8"/>
      <c r="L98" s="100"/>
      <c r="M98" s="9"/>
    </row>
    <row r="99" spans="1:13" ht="36" customHeight="1">
      <c r="A99" s="97"/>
      <c r="B99" s="94"/>
      <c r="C99" s="92"/>
      <c r="D99" s="9"/>
      <c r="E99" s="19"/>
      <c r="F99" s="21"/>
      <c r="G99" s="28"/>
      <c r="H99" s="23"/>
      <c r="I99" s="25"/>
      <c r="J99" s="24"/>
      <c r="K99" s="8"/>
      <c r="L99" s="100"/>
      <c r="M99" s="9"/>
    </row>
    <row r="100" spans="1:13" ht="18.95" customHeight="1">
      <c r="A100" s="92"/>
      <c r="B100" s="8"/>
      <c r="C100" s="92"/>
      <c r="D100" s="9"/>
      <c r="E100" s="19"/>
      <c r="F100" s="21"/>
      <c r="G100" s="28"/>
      <c r="H100" s="23"/>
      <c r="I100" s="27"/>
      <c r="J100" s="24"/>
      <c r="K100" s="94"/>
      <c r="L100" s="105"/>
      <c r="M100" s="95"/>
    </row>
    <row r="101" spans="1:13" ht="18.95" customHeight="1">
      <c r="A101" s="92"/>
      <c r="B101" s="8"/>
      <c r="C101" s="92"/>
      <c r="D101" s="9"/>
      <c r="E101" s="19"/>
      <c r="F101" s="21"/>
      <c r="G101" s="28"/>
      <c r="H101" s="23"/>
      <c r="I101" s="25"/>
      <c r="J101" s="24"/>
      <c r="K101" s="8"/>
      <c r="L101" s="100"/>
      <c r="M101" s="9"/>
    </row>
    <row r="102" spans="1:13" ht="18.95" customHeight="1">
      <c r="A102" s="92"/>
      <c r="B102" s="8"/>
      <c r="C102" s="92"/>
      <c r="D102" s="8"/>
      <c r="E102" s="21"/>
      <c r="F102" s="21"/>
      <c r="G102" s="29"/>
      <c r="H102" s="23"/>
      <c r="I102" s="15"/>
      <c r="J102" s="15"/>
      <c r="K102" s="15"/>
      <c r="L102" s="100"/>
      <c r="M102" s="15"/>
    </row>
    <row r="103" spans="1:13" ht="18.95" customHeight="1">
      <c r="A103" s="59" t="s">
        <v>32</v>
      </c>
      <c r="H103" s="30"/>
      <c r="K103" s="31"/>
      <c r="L103" s="94"/>
      <c r="M103" s="95"/>
    </row>
    <row r="104" spans="1:13">
      <c r="A104" s="92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2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170</v>
      </c>
      <c r="K106" s="94"/>
      <c r="L106" s="94"/>
      <c r="M106" s="95"/>
    </row>
    <row r="107" spans="1:13">
      <c r="A107" s="54" t="s">
        <v>38</v>
      </c>
      <c r="B107" s="48"/>
      <c r="C107" s="48" t="s">
        <v>39</v>
      </c>
      <c r="D107" s="113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67" t="s">
        <v>49</v>
      </c>
      <c r="B108" s="668"/>
      <c r="C108" s="668"/>
      <c r="D108" s="668"/>
      <c r="E108" s="668"/>
      <c r="F108" s="668"/>
      <c r="G108" s="668"/>
      <c r="H108" s="668"/>
      <c r="I108" s="668"/>
      <c r="J108" s="668"/>
      <c r="K108" s="668"/>
      <c r="L108" s="668"/>
      <c r="M108" s="66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45786</v>
      </c>
      <c r="J109" s="43"/>
      <c r="K109" s="43"/>
      <c r="L109" s="43"/>
      <c r="M109" s="46"/>
    </row>
    <row r="110" spans="1:13" ht="16.5" customHeight="1">
      <c r="A110" s="91" t="s">
        <v>12</v>
      </c>
      <c r="B110" s="8"/>
      <c r="C110" s="9"/>
      <c r="D110" s="92" t="s">
        <v>13</v>
      </c>
      <c r="E110" s="8"/>
      <c r="F110" s="8"/>
      <c r="G110" s="8"/>
      <c r="H110" s="91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3">
        <f>I84</f>
        <v>731438009</v>
      </c>
      <c r="J111" s="48"/>
      <c r="K111" s="48"/>
      <c r="L111" s="48"/>
      <c r="M111" s="49"/>
    </row>
    <row r="112" spans="1:13" ht="12.95" customHeight="1">
      <c r="A112" s="50"/>
      <c r="B112" s="94"/>
      <c r="C112" s="50"/>
      <c r="D112" s="95"/>
      <c r="E112" s="94"/>
      <c r="F112" s="11"/>
      <c r="G112" s="94"/>
      <c r="H112" s="94"/>
      <c r="I112" s="94"/>
      <c r="J112" s="94"/>
      <c r="K112" s="95"/>
      <c r="L112" s="50"/>
      <c r="M112" s="95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2" t="s">
        <v>22</v>
      </c>
      <c r="M113" s="9"/>
    </row>
    <row r="114" spans="1:13" ht="15.75" customHeight="1">
      <c r="A114" s="52"/>
      <c r="B114" s="94"/>
      <c r="C114" s="50"/>
      <c r="D114" s="95"/>
      <c r="E114" s="96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5"/>
      <c r="L114" s="96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7">
        <v>1</v>
      </c>
      <c r="B116" s="19"/>
      <c r="C116" s="97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7" t="s">
        <v>59</v>
      </c>
      <c r="B117" s="188"/>
      <c r="C117" s="114" t="str">
        <f>JL!O12</f>
        <v>Slepičí polévka s kapáním</v>
      </c>
      <c r="D117" s="9"/>
      <c r="E117" s="19" t="s">
        <v>31</v>
      </c>
      <c r="F117" s="21"/>
      <c r="G117" s="22"/>
      <c r="H117" s="23"/>
      <c r="I117" s="23"/>
      <c r="J117" s="24"/>
      <c r="K117" s="94"/>
      <c r="L117" s="100"/>
      <c r="M117" s="95"/>
    </row>
    <row r="118" spans="1:13" ht="18.95" customHeight="1">
      <c r="A118" s="187" t="s">
        <v>60</v>
      </c>
      <c r="B118" s="188"/>
      <c r="C118" s="92" t="str">
        <f>JL!O15</f>
        <v>Fazolová s rajčatovým protlakem</v>
      </c>
      <c r="D118" s="9"/>
      <c r="E118" s="96" t="s">
        <v>31</v>
      </c>
      <c r="F118" s="21"/>
      <c r="G118" s="101"/>
      <c r="H118" s="23"/>
      <c r="I118" s="25"/>
      <c r="J118" s="24"/>
      <c r="K118" s="8"/>
      <c r="L118" s="100"/>
      <c r="M118" s="9"/>
    </row>
    <row r="119" spans="1:13" ht="18.95" customHeight="1">
      <c r="A119" s="187" t="s">
        <v>84</v>
      </c>
      <c r="B119" s="189"/>
      <c r="C119" s="103" t="str">
        <f>JL!O19</f>
        <v>Smažené kuřecí mini-řízečky v sezamové strouhance, vařené brambory s máslem, citron</v>
      </c>
      <c r="D119" s="9"/>
      <c r="E119" s="19" t="s">
        <v>31</v>
      </c>
      <c r="F119" s="21"/>
      <c r="G119" s="26"/>
      <c r="H119" s="23"/>
      <c r="I119" s="25"/>
      <c r="J119" s="24"/>
      <c r="K119" s="94"/>
      <c r="L119" s="105"/>
      <c r="M119" s="95"/>
    </row>
    <row r="120" spans="1:13" ht="18.95" customHeight="1">
      <c r="A120" s="187" t="s">
        <v>86</v>
      </c>
      <c r="B120" s="190"/>
      <c r="C120" s="103" t="str">
        <f>JL!O23</f>
        <v>Milánské špagety z hovězího masa s rajčaty a bylinkami, sýr strouhaný</v>
      </c>
      <c r="D120" s="9"/>
      <c r="E120" s="96" t="s">
        <v>31</v>
      </c>
      <c r="F120" s="21"/>
      <c r="G120" s="26"/>
      <c r="H120" s="23"/>
      <c r="I120" s="25"/>
      <c r="J120" s="24"/>
      <c r="K120" s="8"/>
      <c r="L120" s="100"/>
      <c r="M120" s="9"/>
    </row>
    <row r="121" spans="1:13" ht="18.95" customHeight="1">
      <c r="A121" s="187" t="s">
        <v>85</v>
      </c>
      <c r="B121" s="190"/>
      <c r="C121" s="103" t="str">
        <f>JL!O27</f>
        <v xml:space="preserve">Italské Gnocchi s listovým špenátem a smetanou, strouhaný sýr 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100"/>
      <c r="M121" s="9"/>
    </row>
    <row r="122" spans="1:13" ht="18.95" customHeight="1">
      <c r="A122" s="187" t="s">
        <v>87</v>
      </c>
      <c r="B122" s="191"/>
      <c r="C122" s="103" t="str">
        <f>JL!O32</f>
        <v>Pečená mořská Štíka (Hejk) s cibulí a pečenou slaninou se sýrem, vařené brambory, citron</v>
      </c>
      <c r="D122" s="9"/>
      <c r="E122" s="19" t="s">
        <v>31</v>
      </c>
      <c r="F122" s="21"/>
      <c r="G122" s="26"/>
      <c r="H122" s="23"/>
      <c r="I122" s="27"/>
      <c r="J122" s="24"/>
      <c r="K122" s="94"/>
      <c r="L122" s="105"/>
      <c r="M122" s="95"/>
    </row>
    <row r="123" spans="1:13" ht="18.95" customHeight="1">
      <c r="A123" s="108"/>
      <c r="B123" s="109"/>
      <c r="C123" s="665"/>
      <c r="D123" s="666"/>
      <c r="E123" s="19"/>
      <c r="F123" s="21"/>
      <c r="G123" s="26"/>
      <c r="H123" s="23"/>
      <c r="I123" s="27"/>
      <c r="J123" s="24"/>
      <c r="K123" s="8"/>
      <c r="L123" s="100"/>
      <c r="M123" s="9"/>
    </row>
    <row r="124" spans="1:13" ht="18.95" customHeight="1">
      <c r="A124" s="92"/>
      <c r="B124" s="94"/>
      <c r="C124" s="92"/>
      <c r="D124" s="9"/>
      <c r="E124" s="19"/>
      <c r="F124" s="21"/>
      <c r="G124" s="28"/>
      <c r="H124" s="23"/>
      <c r="I124" s="27"/>
      <c r="J124" s="24"/>
      <c r="K124" s="94"/>
      <c r="L124" s="105"/>
      <c r="M124" s="95"/>
    </row>
    <row r="125" spans="1:13" ht="18.95" customHeight="1">
      <c r="A125" s="92"/>
      <c r="B125" s="8"/>
      <c r="C125" s="110"/>
      <c r="D125" s="111"/>
      <c r="E125" s="19"/>
      <c r="F125" s="21"/>
      <c r="G125" s="28"/>
      <c r="H125" s="23"/>
      <c r="I125" s="25"/>
      <c r="J125" s="24"/>
      <c r="K125" s="8"/>
      <c r="L125" s="100"/>
      <c r="M125" s="9"/>
    </row>
    <row r="126" spans="1:13" ht="36" customHeight="1">
      <c r="A126" s="97"/>
      <c r="B126" s="94"/>
      <c r="C126" s="92"/>
      <c r="D126" s="9"/>
      <c r="E126" s="19"/>
      <c r="F126" s="21"/>
      <c r="G126" s="28"/>
      <c r="H126" s="23"/>
      <c r="I126" s="25"/>
      <c r="J126" s="24"/>
      <c r="K126" s="8"/>
      <c r="L126" s="100"/>
      <c r="M126" s="9"/>
    </row>
    <row r="127" spans="1:13" ht="18.95" customHeight="1">
      <c r="A127" s="92"/>
      <c r="B127" s="8"/>
      <c r="C127" s="92"/>
      <c r="D127" s="9"/>
      <c r="E127" s="19"/>
      <c r="F127" s="21"/>
      <c r="G127" s="28"/>
      <c r="H127" s="23"/>
      <c r="I127" s="27"/>
      <c r="J127" s="24"/>
      <c r="K127" s="94"/>
      <c r="L127" s="105"/>
      <c r="M127" s="95"/>
    </row>
    <row r="128" spans="1:13" ht="18.95" customHeight="1">
      <c r="A128" s="92"/>
      <c r="B128" s="8"/>
      <c r="C128" s="92"/>
      <c r="D128" s="9"/>
      <c r="E128" s="19"/>
      <c r="F128" s="21"/>
      <c r="G128" s="28"/>
      <c r="H128" s="23"/>
      <c r="I128" s="25"/>
      <c r="J128" s="24"/>
      <c r="K128" s="8"/>
      <c r="L128" s="100"/>
      <c r="M128" s="9"/>
    </row>
    <row r="129" spans="1:13" ht="18.95" customHeight="1">
      <c r="A129" s="92"/>
      <c r="B129" s="8"/>
      <c r="C129" s="92"/>
      <c r="D129" s="8"/>
      <c r="E129" s="21"/>
      <c r="F129" s="21"/>
      <c r="G129" s="29"/>
      <c r="H129" s="23"/>
      <c r="I129" s="15"/>
      <c r="J129" s="15"/>
      <c r="K129" s="15"/>
      <c r="L129" s="100"/>
      <c r="M129" s="15"/>
    </row>
    <row r="130" spans="1:13" ht="18.95" customHeight="1">
      <c r="A130" s="59" t="s">
        <v>32</v>
      </c>
      <c r="H130" s="30"/>
      <c r="K130" s="31"/>
      <c r="L130" s="94"/>
      <c r="M130" s="95"/>
    </row>
    <row r="131" spans="1:13">
      <c r="A131" s="92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2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170</v>
      </c>
      <c r="K133" s="94"/>
      <c r="L133" s="94"/>
      <c r="M133" s="95"/>
    </row>
    <row r="134" spans="1:13">
      <c r="A134" s="54" t="s">
        <v>38</v>
      </c>
      <c r="B134" s="48"/>
      <c r="C134" s="48" t="s">
        <v>39</v>
      </c>
      <c r="D134" s="113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67" t="s">
        <v>49</v>
      </c>
      <c r="B135" s="668"/>
      <c r="C135" s="668"/>
      <c r="D135" s="668"/>
      <c r="E135" s="668"/>
      <c r="F135" s="668"/>
      <c r="G135" s="668"/>
      <c r="H135" s="668"/>
      <c r="I135" s="668"/>
      <c r="J135" s="668"/>
      <c r="K135" s="668"/>
      <c r="L135" s="668"/>
      <c r="M135" s="66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2025-04-09T13:12:22Z</cp:lastPrinted>
  <dcterms:created xsi:type="dcterms:W3CDTF">2007-05-11T12:07:22Z</dcterms:created>
  <dcterms:modified xsi:type="dcterms:W3CDTF">2025-04-09T13:51:02Z</dcterms:modified>
</cp:coreProperties>
</file>