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fkuchar.1530\Desktop\JÍDELNÍČKY  RADOTÍN 2016\++ NOVÉ JÍDELNÍČKY OD 10-2023 ++\J.L. 43.-44. 2023 - (sešity 3 a 4) od 23-10-2023\PETRKLÍČ\"/>
    </mc:Choice>
  </mc:AlternateContent>
  <xr:revisionPtr revIDLastSave="0" documentId="13_ncr:1_{456315AD-1D06-4E5B-BA14-70919999E881}" xr6:coauthVersionLast="47" xr6:coauthVersionMax="47" xr10:uidLastSave="{00000000-0000-0000-0000-000000000000}"/>
  <bookViews>
    <workbookView xWindow="-120" yWindow="-120" windowWidth="29040" windowHeight="15720" tabRatio="920" firstSheet="1" activeTab="1" xr2:uid="{00000000-000D-0000-FFFF-FFFF00000000}"/>
  </bookViews>
  <sheets>
    <sheet name="JL" sheetId="11" state="hidden" r:id="rId1"/>
    <sheet name="JL ŠKOLKA" sheetId="45" r:id="rId2"/>
    <sheet name="ŠKOLKA PLÁNY PROPOČTY" sheetId="46" r:id="rId3"/>
    <sheet name="Ceny vyvozy" sheetId="37" state="hidden" r:id="rId4"/>
    <sheet name="AEROSOL Jídelníček" sheetId="48" state="hidden" r:id="rId5"/>
    <sheet name="objednávka CELK " sheetId="40" state="hidden" r:id="rId6"/>
    <sheet name="EYELEVEL JENEČ" sheetId="38" state="hidden" r:id="rId7"/>
    <sheet name="KLOKOČKA ŘEPY" sheetId="39" state="hidden" r:id="rId8"/>
    <sheet name="VALEO" sheetId="41" state="hidden" r:id="rId9"/>
    <sheet name="MŠ" sheetId="43" state="hidden" r:id="rId10"/>
    <sheet name="ZŠ" sheetId="44" state="hidden" r:id="rId11"/>
    <sheet name="PEČOVATELÁK" sheetId="42" state="hidden" r:id="rId12"/>
    <sheet name="AEROSOL" sheetId="47" state="hidden" r:id="rId13"/>
  </sheets>
  <definedNames>
    <definedName name="Excel_BuiltIn_Print_Area">JL!$1:$1048576</definedName>
    <definedName name="_xlnm.Print_Area" localSheetId="12">AEROSOL!$A$1:$M$135</definedName>
    <definedName name="_xlnm.Print_Area" localSheetId="3">'Ceny vyvozy'!$A$1:$M$19</definedName>
    <definedName name="_xlnm.Print_Area" localSheetId="6">'EYELEVEL JENEČ'!$A$1:$M$135</definedName>
    <definedName name="_xlnm.Print_Area" localSheetId="0">JL!$B$9:$P$35</definedName>
    <definedName name="_xlnm.Print_Area" localSheetId="1">'JL ŠKOLKA'!$A$1:$L$25</definedName>
    <definedName name="_xlnm.Print_Area" localSheetId="7">'KLOKOČKA ŘEPY'!$A$1:$M$135</definedName>
    <definedName name="_xlnm.Print_Area" localSheetId="9">MŠ!$A$1:$M$135</definedName>
    <definedName name="_xlnm.Print_Area" localSheetId="5">'objednávka CELK '!$A$1:$P$63</definedName>
    <definedName name="_xlnm.Print_Area" localSheetId="11">PEČOVATELÁK!$A$1:$M$135</definedName>
    <definedName name="_xlnm.Print_Area" localSheetId="2">'ŠKOLKA PLÁNY PROPOČTY'!$A$1:$L$25</definedName>
    <definedName name="_xlnm.Print_Area" localSheetId="8">VALEO!$A$1:$M$135</definedName>
    <definedName name="_xlnm.Print_Area" localSheetId="10">ZŠ!$A$1:$M$135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48" l="1"/>
  <c r="E20" i="48"/>
  <c r="E19" i="48"/>
  <c r="E18" i="48"/>
  <c r="E14" i="48"/>
  <c r="E13" i="48"/>
  <c r="E12" i="48"/>
  <c r="E11" i="48"/>
  <c r="E8" i="48"/>
  <c r="E7" i="48"/>
  <c r="E5" i="48"/>
  <c r="E9" i="48"/>
  <c r="E15" i="48"/>
  <c r="E21" i="48"/>
  <c r="E17" i="48"/>
  <c r="E33" i="48"/>
  <c r="E27" i="48"/>
  <c r="E26" i="48"/>
  <c r="E25" i="48"/>
  <c r="E23" i="48"/>
  <c r="E29" i="48"/>
  <c r="E30" i="48"/>
  <c r="E31" i="48"/>
  <c r="E32" i="48"/>
  <c r="D32" i="48"/>
  <c r="D31" i="48"/>
  <c r="D30" i="48"/>
  <c r="D29" i="48"/>
  <c r="D33" i="48"/>
  <c r="D27" i="48"/>
  <c r="D26" i="48"/>
  <c r="D25" i="48"/>
  <c r="D23" i="48"/>
  <c r="D21" i="48"/>
  <c r="D20" i="48"/>
  <c r="D19" i="48"/>
  <c r="D18" i="48"/>
  <c r="D17" i="48"/>
  <c r="D15" i="48"/>
  <c r="D14" i="48"/>
  <c r="D13" i="48"/>
  <c r="D12" i="48"/>
  <c r="D11" i="48"/>
  <c r="D9" i="48"/>
  <c r="D8" i="48"/>
  <c r="D7" i="48"/>
  <c r="D5" i="48"/>
  <c r="G17" i="45"/>
  <c r="K17" i="45"/>
  <c r="I17" i="45"/>
  <c r="I58" i="40" l="1"/>
  <c r="I47" i="40"/>
  <c r="I36" i="40"/>
  <c r="I25" i="40"/>
  <c r="I14" i="40"/>
  <c r="G58" i="40" l="1"/>
  <c r="G49" i="40" s="1"/>
  <c r="G47" i="40"/>
  <c r="G39" i="40" s="1"/>
  <c r="G36" i="40"/>
  <c r="G27" i="40" s="1"/>
  <c r="G25" i="40"/>
  <c r="G17" i="40" s="1"/>
  <c r="G14" i="40"/>
  <c r="G5" i="40" s="1"/>
  <c r="A5" i="48"/>
  <c r="A11" i="48" s="1"/>
  <c r="B11" i="48" l="1"/>
  <c r="B17" i="48" s="1"/>
  <c r="A17" i="48" l="1"/>
  <c r="B23" i="48"/>
  <c r="B29" i="48" l="1"/>
  <c r="A29" i="48" s="1"/>
  <c r="A23" i="48"/>
  <c r="C121" i="47" l="1"/>
  <c r="C120" i="47"/>
  <c r="C119" i="47"/>
  <c r="C118" i="47"/>
  <c r="C117" i="47"/>
  <c r="C94" i="47"/>
  <c r="C93" i="47"/>
  <c r="C92" i="47"/>
  <c r="C91" i="47"/>
  <c r="C90" i="47"/>
  <c r="C67" i="47"/>
  <c r="C66" i="47"/>
  <c r="C65" i="47"/>
  <c r="C64" i="47"/>
  <c r="C63" i="47"/>
  <c r="C40" i="47"/>
  <c r="C39" i="47"/>
  <c r="C38" i="47"/>
  <c r="C37" i="47"/>
  <c r="C36" i="47"/>
  <c r="C13" i="47"/>
  <c r="C12" i="47"/>
  <c r="C11" i="47"/>
  <c r="C10" i="47"/>
  <c r="C9" i="47"/>
  <c r="I1" i="47"/>
  <c r="I28" i="47" s="1"/>
  <c r="I55" i="47" s="1"/>
  <c r="I82" i="47" s="1"/>
  <c r="I109" i="47" s="1"/>
  <c r="I30" i="47"/>
  <c r="I57" i="47" s="1"/>
  <c r="I84" i="47" s="1"/>
  <c r="I111" i="47" s="1"/>
  <c r="D30" i="47"/>
  <c r="D57" i="47" s="1"/>
  <c r="D84" i="47" s="1"/>
  <c r="D111" i="47" s="1"/>
  <c r="K28" i="40" l="1"/>
  <c r="K16" i="40"/>
  <c r="K5" i="40"/>
  <c r="O14" i="40" l="1"/>
  <c r="N14" i="40"/>
  <c r="M14" i="40"/>
  <c r="L14" i="40"/>
  <c r="K14" i="40"/>
  <c r="G61" i="40" l="1"/>
  <c r="G62" i="40" s="1"/>
  <c r="E17" i="45" l="1"/>
  <c r="J12" i="45"/>
  <c r="H12" i="45"/>
  <c r="F12" i="45"/>
  <c r="D12" i="45"/>
  <c r="B12" i="45"/>
  <c r="C68" i="44" l="1"/>
  <c r="C68" i="43"/>
  <c r="C68" i="42"/>
  <c r="C68" i="41"/>
  <c r="N58" i="40" l="1"/>
  <c r="M58" i="40"/>
  <c r="M47" i="40"/>
  <c r="M36" i="40"/>
  <c r="M25" i="40"/>
  <c r="J20" i="46" l="1"/>
  <c r="H20" i="46"/>
  <c r="F20" i="46"/>
  <c r="D20" i="46"/>
  <c r="B20" i="46"/>
  <c r="J8" i="46"/>
  <c r="H8" i="46"/>
  <c r="F8" i="46"/>
  <c r="D8" i="46"/>
  <c r="B8" i="46"/>
  <c r="C17" i="45" l="1"/>
  <c r="K13" i="45"/>
  <c r="I13" i="45"/>
  <c r="G13" i="45"/>
  <c r="E13" i="45"/>
  <c r="C13" i="45"/>
  <c r="B5" i="45"/>
  <c r="D5" i="45" s="1"/>
  <c r="F5" i="45" s="1"/>
  <c r="H5" i="45" s="1"/>
  <c r="J5" i="45" s="1"/>
  <c r="N61" i="40" l="1"/>
  <c r="N62" i="40" s="1"/>
  <c r="L61" i="40"/>
  <c r="L62" i="40" s="1"/>
  <c r="J61" i="40"/>
  <c r="J62" i="40" s="1"/>
  <c r="O58" i="40"/>
  <c r="M60" i="40"/>
  <c r="K58" i="40"/>
  <c r="P56" i="40"/>
  <c r="P55" i="40"/>
  <c r="P54" i="40"/>
  <c r="P53" i="40"/>
  <c r="P52" i="40"/>
  <c r="P51" i="40"/>
  <c r="P49" i="40"/>
  <c r="O47" i="40"/>
  <c r="K47" i="40"/>
  <c r="P45" i="40"/>
  <c r="P44" i="40"/>
  <c r="P43" i="40"/>
  <c r="P42" i="40"/>
  <c r="P41" i="40"/>
  <c r="P40" i="40"/>
  <c r="P39" i="40"/>
  <c r="O36" i="40"/>
  <c r="K36" i="40"/>
  <c r="P28" i="40" s="1"/>
  <c r="P34" i="40"/>
  <c r="P33" i="40"/>
  <c r="P32" i="40"/>
  <c r="P31" i="40"/>
  <c r="P30" i="40"/>
  <c r="P29" i="40"/>
  <c r="P27" i="40"/>
  <c r="O25" i="40"/>
  <c r="K25" i="40"/>
  <c r="I60" i="40"/>
  <c r="P23" i="40"/>
  <c r="P22" i="40"/>
  <c r="P21" i="40"/>
  <c r="P20" i="40"/>
  <c r="P19" i="40"/>
  <c r="P18" i="40"/>
  <c r="P17" i="40"/>
  <c r="P16" i="40"/>
  <c r="P5" i="40"/>
  <c r="P12" i="40"/>
  <c r="P11" i="40"/>
  <c r="P10" i="40"/>
  <c r="P9" i="40"/>
  <c r="P8" i="40"/>
  <c r="P7" i="40"/>
  <c r="P6" i="40"/>
  <c r="K50" i="40" l="1"/>
  <c r="P50" i="40" s="1"/>
  <c r="K38" i="40"/>
  <c r="P38" i="40" s="1"/>
  <c r="P14" i="40"/>
  <c r="O61" i="40"/>
  <c r="O62" i="40" s="1"/>
  <c r="O60" i="40"/>
  <c r="P25" i="40"/>
  <c r="K61" i="40"/>
  <c r="K62" i="40" s="1"/>
  <c r="P58" i="40"/>
  <c r="P36" i="40"/>
  <c r="M61" i="40"/>
  <c r="M62" i="40" s="1"/>
  <c r="P47" i="40"/>
  <c r="I61" i="40"/>
  <c r="I62" i="40" s="1"/>
  <c r="K60" i="40"/>
  <c r="P61" i="40" l="1"/>
  <c r="P62" i="40" s="1"/>
  <c r="O45" i="11"/>
  <c r="L45" i="11"/>
  <c r="I45" i="11"/>
  <c r="F45" i="11"/>
  <c r="C45" i="11"/>
  <c r="O39" i="11"/>
  <c r="L39" i="11"/>
  <c r="I39" i="11"/>
  <c r="F39" i="11"/>
  <c r="C39" i="11"/>
  <c r="C34" i="40"/>
  <c r="E10" i="11" l="1"/>
  <c r="H10" i="11" s="1"/>
  <c r="K10" i="11" l="1"/>
  <c r="N10" i="11" s="1"/>
  <c r="K21" i="46"/>
  <c r="I21" i="46"/>
  <c r="G21" i="46"/>
  <c r="E21" i="46"/>
  <c r="C21" i="46"/>
  <c r="D19" i="46"/>
  <c r="F19" i="46" s="1"/>
  <c r="H19" i="46" s="1"/>
  <c r="J19" i="46" s="1"/>
  <c r="K17" i="46"/>
  <c r="I17" i="46"/>
  <c r="G17" i="46"/>
  <c r="E17" i="46"/>
  <c r="C17" i="46"/>
  <c r="J16" i="46"/>
  <c r="H16" i="46"/>
  <c r="F16" i="46"/>
  <c r="D16" i="46"/>
  <c r="B16" i="46"/>
  <c r="K13" i="46"/>
  <c r="I13" i="46"/>
  <c r="G13" i="46"/>
  <c r="E13" i="46"/>
  <c r="C13" i="46"/>
  <c r="J12" i="46"/>
  <c r="H12" i="46"/>
  <c r="F12" i="46"/>
  <c r="D12" i="46"/>
  <c r="B12" i="46"/>
  <c r="K9" i="46"/>
  <c r="I9" i="46"/>
  <c r="G9" i="46"/>
  <c r="E9" i="46"/>
  <c r="C9" i="46"/>
  <c r="B5" i="46"/>
  <c r="D5" i="46" s="1"/>
  <c r="F5" i="46" s="1"/>
  <c r="H5" i="46" s="1"/>
  <c r="J5" i="46" s="1"/>
  <c r="J4" i="46"/>
  <c r="H4" i="46"/>
  <c r="F4" i="46"/>
  <c r="D4" i="46"/>
  <c r="B4" i="46"/>
  <c r="D19" i="45"/>
  <c r="F19" i="45" s="1"/>
  <c r="H19" i="45" s="1"/>
  <c r="J19" i="45" s="1"/>
  <c r="C125" i="43" l="1"/>
  <c r="C98" i="43"/>
  <c r="C71" i="43"/>
  <c r="C44" i="43"/>
  <c r="C17" i="43"/>
  <c r="C124" i="43"/>
  <c r="C97" i="43"/>
  <c r="C70" i="43"/>
  <c r="C43" i="43"/>
  <c r="C16" i="43"/>
  <c r="J4" i="45"/>
  <c r="H4" i="45"/>
  <c r="F4" i="45"/>
  <c r="D4" i="45"/>
  <c r="B4" i="45"/>
  <c r="C122" i="44"/>
  <c r="C121" i="44"/>
  <c r="C120" i="44"/>
  <c r="C119" i="44"/>
  <c r="C118" i="44"/>
  <c r="C117" i="44"/>
  <c r="C95" i="44"/>
  <c r="C94" i="44"/>
  <c r="C93" i="44"/>
  <c r="C92" i="44"/>
  <c r="C91" i="44"/>
  <c r="C90" i="44"/>
  <c r="C67" i="44"/>
  <c r="C66" i="44"/>
  <c r="C65" i="44"/>
  <c r="C64" i="44"/>
  <c r="C63" i="44"/>
  <c r="I57" i="44"/>
  <c r="I84" i="44" s="1"/>
  <c r="I111" i="44" s="1"/>
  <c r="C41" i="44"/>
  <c r="C40" i="44"/>
  <c r="C39" i="44"/>
  <c r="C38" i="44"/>
  <c r="C37" i="44"/>
  <c r="C36" i="44"/>
  <c r="I30" i="44"/>
  <c r="D30" i="44"/>
  <c r="D57" i="44" s="1"/>
  <c r="D84" i="44" s="1"/>
  <c r="D111" i="44" s="1"/>
  <c r="C14" i="44"/>
  <c r="C13" i="44"/>
  <c r="C12" i="44"/>
  <c r="C11" i="44"/>
  <c r="C10" i="44"/>
  <c r="C9" i="44"/>
  <c r="I1" i="44"/>
  <c r="I28" i="44" s="1"/>
  <c r="I55" i="44" s="1"/>
  <c r="I82" i="44" s="1"/>
  <c r="I109" i="44" s="1"/>
  <c r="D58" i="40" l="1"/>
  <c r="D47" i="40"/>
  <c r="D36" i="40"/>
  <c r="D25" i="40"/>
  <c r="D14" i="40"/>
  <c r="F58" i="40" l="1"/>
  <c r="F47" i="40"/>
  <c r="F36" i="40"/>
  <c r="F25" i="40"/>
  <c r="F14" i="40"/>
  <c r="I57" i="43" l="1"/>
  <c r="I30" i="43"/>
  <c r="C122" i="43"/>
  <c r="C121" i="43"/>
  <c r="C120" i="43"/>
  <c r="C119" i="43"/>
  <c r="C118" i="43"/>
  <c r="C117" i="43"/>
  <c r="C95" i="43"/>
  <c r="C94" i="43"/>
  <c r="C93" i="43"/>
  <c r="C92" i="43"/>
  <c r="C91" i="43"/>
  <c r="C90" i="43"/>
  <c r="C67" i="43"/>
  <c r="C66" i="43"/>
  <c r="C65" i="43"/>
  <c r="C64" i="43"/>
  <c r="C63" i="43"/>
  <c r="I84" i="43"/>
  <c r="I111" i="43" s="1"/>
  <c r="C41" i="43"/>
  <c r="C40" i="43"/>
  <c r="C39" i="43"/>
  <c r="C38" i="43"/>
  <c r="C37" i="43"/>
  <c r="C36" i="43"/>
  <c r="D30" i="43"/>
  <c r="D57" i="43" s="1"/>
  <c r="D84" i="43" s="1"/>
  <c r="D111" i="43" s="1"/>
  <c r="C14" i="43"/>
  <c r="C13" i="43"/>
  <c r="C12" i="43"/>
  <c r="C11" i="43"/>
  <c r="C10" i="43"/>
  <c r="C9" i="43"/>
  <c r="I1" i="43"/>
  <c r="I28" i="43" s="1"/>
  <c r="I55" i="43" s="1"/>
  <c r="I82" i="43" s="1"/>
  <c r="I109" i="43" s="1"/>
  <c r="C122" i="42"/>
  <c r="C121" i="42"/>
  <c r="C120" i="42"/>
  <c r="C119" i="42"/>
  <c r="C118" i="42"/>
  <c r="C117" i="42"/>
  <c r="C95" i="42"/>
  <c r="C94" i="42"/>
  <c r="C93" i="42"/>
  <c r="C92" i="42"/>
  <c r="C91" i="42"/>
  <c r="C90" i="42"/>
  <c r="C67" i="42"/>
  <c r="C66" i="42"/>
  <c r="C65" i="42"/>
  <c r="C64" i="42"/>
  <c r="C63" i="42"/>
  <c r="C41" i="42"/>
  <c r="C40" i="42"/>
  <c r="C39" i="42"/>
  <c r="C38" i="42"/>
  <c r="C37" i="42"/>
  <c r="C36" i="42"/>
  <c r="I30" i="42"/>
  <c r="I57" i="42" s="1"/>
  <c r="I84" i="42" s="1"/>
  <c r="I111" i="42" s="1"/>
  <c r="D30" i="42"/>
  <c r="D57" i="42" s="1"/>
  <c r="D84" i="42" s="1"/>
  <c r="D111" i="42" s="1"/>
  <c r="C14" i="42"/>
  <c r="C13" i="42"/>
  <c r="C12" i="42"/>
  <c r="C11" i="42"/>
  <c r="C10" i="42"/>
  <c r="C9" i="42"/>
  <c r="I1" i="42"/>
  <c r="I28" i="42" s="1"/>
  <c r="I55" i="42" s="1"/>
  <c r="I82" i="42" s="1"/>
  <c r="I109" i="42" s="1"/>
  <c r="C122" i="41"/>
  <c r="C121" i="41"/>
  <c r="C120" i="41"/>
  <c r="C119" i="41"/>
  <c r="C118" i="41"/>
  <c r="C117" i="41"/>
  <c r="C95" i="41"/>
  <c r="C94" i="41"/>
  <c r="C93" i="41"/>
  <c r="C92" i="41"/>
  <c r="C91" i="41"/>
  <c r="C90" i="41"/>
  <c r="C67" i="41"/>
  <c r="C66" i="41"/>
  <c r="C65" i="41"/>
  <c r="C64" i="41"/>
  <c r="C63" i="41"/>
  <c r="C41" i="41"/>
  <c r="C40" i="41"/>
  <c r="C39" i="41"/>
  <c r="C38" i="41"/>
  <c r="C37" i="41"/>
  <c r="C36" i="41"/>
  <c r="I30" i="41"/>
  <c r="I57" i="41" s="1"/>
  <c r="I84" i="41" s="1"/>
  <c r="I111" i="41" s="1"/>
  <c r="D30" i="41"/>
  <c r="D57" i="41" s="1"/>
  <c r="D84" i="41" s="1"/>
  <c r="D111" i="41" s="1"/>
  <c r="C14" i="41"/>
  <c r="C13" i="41"/>
  <c r="C12" i="41"/>
  <c r="C11" i="41"/>
  <c r="C10" i="41"/>
  <c r="C9" i="41"/>
  <c r="I1" i="41"/>
  <c r="I28" i="41" s="1"/>
  <c r="I55" i="41" s="1"/>
  <c r="I82" i="41" s="1"/>
  <c r="I109" i="41" s="1"/>
  <c r="E61" i="40" l="1"/>
  <c r="E62" i="40" s="1"/>
  <c r="D61" i="40" l="1"/>
  <c r="D62" i="40" s="1"/>
  <c r="F61" i="40" l="1"/>
  <c r="F62" i="40" s="1"/>
  <c r="I1" i="39" l="1"/>
  <c r="I28" i="39" s="1"/>
  <c r="I55" i="39" s="1"/>
  <c r="I82" i="39" s="1"/>
  <c r="I109" i="39" s="1"/>
  <c r="I1" i="38"/>
  <c r="I28" i="38" s="1"/>
  <c r="I55" i="38" s="1"/>
  <c r="I82" i="38" s="1"/>
  <c r="I109" i="38" s="1"/>
  <c r="C56" i="40" l="1"/>
  <c r="C55" i="40"/>
  <c r="C54" i="40"/>
  <c r="C53" i="40"/>
  <c r="C52" i="40"/>
  <c r="C51" i="40"/>
  <c r="C50" i="40"/>
  <c r="C49" i="40"/>
  <c r="C45" i="40"/>
  <c r="C44" i="40"/>
  <c r="C43" i="40"/>
  <c r="C42" i="40"/>
  <c r="C41" i="40"/>
  <c r="C40" i="40"/>
  <c r="C39" i="40"/>
  <c r="C38" i="40"/>
  <c r="C33" i="40"/>
  <c r="C32" i="40"/>
  <c r="C31" i="40"/>
  <c r="C30" i="40"/>
  <c r="C29" i="40"/>
  <c r="C28" i="40"/>
  <c r="C27" i="40"/>
  <c r="C23" i="40"/>
  <c r="C22" i="40"/>
  <c r="C21" i="40"/>
  <c r="C20" i="40"/>
  <c r="C19" i="40"/>
  <c r="C18" i="40"/>
  <c r="C17" i="40"/>
  <c r="C16" i="40"/>
  <c r="C12" i="40"/>
  <c r="C11" i="40"/>
  <c r="C10" i="40"/>
  <c r="C9" i="40"/>
  <c r="C8" i="40"/>
  <c r="C7" i="40"/>
  <c r="C6" i="40"/>
  <c r="C5" i="40"/>
  <c r="C4" i="40"/>
  <c r="C15" i="40" s="1"/>
  <c r="C26" i="40" s="1"/>
  <c r="C37" i="40" s="1"/>
  <c r="C48" i="40" s="1"/>
  <c r="F60" i="40"/>
  <c r="D60" i="40"/>
  <c r="C122" i="39" l="1"/>
  <c r="C121" i="39"/>
  <c r="C120" i="39"/>
  <c r="C119" i="39"/>
  <c r="C118" i="39"/>
  <c r="C117" i="39"/>
  <c r="C95" i="39"/>
  <c r="C94" i="39"/>
  <c r="C93" i="39"/>
  <c r="C92" i="39"/>
  <c r="C91" i="39"/>
  <c r="C90" i="39"/>
  <c r="C68" i="39"/>
  <c r="C67" i="39"/>
  <c r="C66" i="39"/>
  <c r="C65" i="39"/>
  <c r="C64" i="39"/>
  <c r="C63" i="39"/>
  <c r="C41" i="39"/>
  <c r="C40" i="39"/>
  <c r="C39" i="39"/>
  <c r="C38" i="39"/>
  <c r="C37" i="39"/>
  <c r="C36" i="39"/>
  <c r="C14" i="39"/>
  <c r="C13" i="39"/>
  <c r="C12" i="39"/>
  <c r="C11" i="39"/>
  <c r="C10" i="39"/>
  <c r="C9" i="39"/>
  <c r="C122" i="38"/>
  <c r="C121" i="38"/>
  <c r="C120" i="38"/>
  <c r="C119" i="38"/>
  <c r="C118" i="38"/>
  <c r="C117" i="38"/>
  <c r="C95" i="38"/>
  <c r="C94" i="38"/>
  <c r="C93" i="38"/>
  <c r="C92" i="38"/>
  <c r="C91" i="38"/>
  <c r="C90" i="38"/>
  <c r="C68" i="38"/>
  <c r="C67" i="38"/>
  <c r="C66" i="38"/>
  <c r="C65" i="38"/>
  <c r="C64" i="38"/>
  <c r="C63" i="38"/>
  <c r="C41" i="38"/>
  <c r="C40" i="38"/>
  <c r="C39" i="38"/>
  <c r="C38" i="38"/>
  <c r="C37" i="38"/>
  <c r="C36" i="38"/>
  <c r="C14" i="38"/>
  <c r="C13" i="38"/>
  <c r="C12" i="38"/>
  <c r="C11" i="38"/>
  <c r="C10" i="38"/>
  <c r="C9" i="38"/>
  <c r="I30" i="39" l="1"/>
  <c r="I57" i="39" s="1"/>
  <c r="I84" i="39" s="1"/>
  <c r="I111" i="39" s="1"/>
  <c r="D30" i="39"/>
  <c r="D57" i="39" s="1"/>
  <c r="D84" i="39" s="1"/>
  <c r="D111" i="39" s="1"/>
  <c r="I30" i="38"/>
  <c r="I57" i="38" s="1"/>
  <c r="I84" i="38" s="1"/>
  <c r="I111" i="38" s="1"/>
  <c r="D30" i="38"/>
  <c r="D57" i="38" s="1"/>
  <c r="D84" i="38" s="1"/>
  <c r="D111" i="38" s="1"/>
  <c r="I4" i="37" l="1"/>
  <c r="L16" i="37" l="1"/>
  <c r="K16" i="37"/>
  <c r="I16" i="37"/>
  <c r="G16" i="37"/>
  <c r="E16" i="37"/>
  <c r="D15" i="37"/>
  <c r="C15" i="37"/>
  <c r="L13" i="37"/>
  <c r="K13" i="37"/>
  <c r="I13" i="37"/>
  <c r="G13" i="37"/>
  <c r="E13" i="37"/>
  <c r="D12" i="37"/>
  <c r="C12" i="37"/>
  <c r="L10" i="37"/>
  <c r="K10" i="37"/>
  <c r="I10" i="37"/>
  <c r="G10" i="37"/>
  <c r="E10" i="37"/>
  <c r="D9" i="37"/>
  <c r="C9" i="37"/>
  <c r="L7" i="37"/>
  <c r="K7" i="37"/>
  <c r="I7" i="37"/>
  <c r="G7" i="37"/>
  <c r="E7" i="37"/>
  <c r="D6" i="37"/>
  <c r="C6" i="37"/>
  <c r="L4" i="37"/>
  <c r="K4" i="37"/>
  <c r="G4" i="37"/>
  <c r="E4" i="37"/>
  <c r="D3" i="37"/>
  <c r="C3" i="37"/>
  <c r="A3" i="37"/>
  <c r="A6" i="37" l="1"/>
  <c r="A9" i="37" s="1"/>
  <c r="A12" i="37" s="1"/>
  <c r="A15" i="37" s="1"/>
</calcChain>
</file>

<file path=xl/sharedStrings.xml><?xml version="1.0" encoding="utf-8"?>
<sst xmlns="http://schemas.openxmlformats.org/spreadsheetml/2006/main" count="2241" uniqueCount="254">
  <si>
    <t>Pondělí:</t>
  </si>
  <si>
    <t>Úterý:</t>
  </si>
  <si>
    <t>Středa:</t>
  </si>
  <si>
    <t>Čtvrtek:</t>
  </si>
  <si>
    <t>Pátek:</t>
  </si>
  <si>
    <t>celkem</t>
  </si>
  <si>
    <t>ÚTERÝ</t>
  </si>
  <si>
    <t>ČTVRTEK</t>
  </si>
  <si>
    <t>PÁTEK</t>
  </si>
  <si>
    <t>součty</t>
  </si>
  <si>
    <t>Vývozy</t>
  </si>
  <si>
    <t xml:space="preserve">Datum: </t>
  </si>
  <si>
    <t xml:space="preserve">Dodavatel - předávající:        </t>
  </si>
  <si>
    <t>Eurest ČM Cement Radotín</t>
  </si>
  <si>
    <t>Telefon:</t>
  </si>
  <si>
    <t>Odběratel - přejímající:</t>
  </si>
  <si>
    <t xml:space="preserve">          název výrobku</t>
  </si>
  <si>
    <t xml:space="preserve">jednotka </t>
  </si>
  <si>
    <t>počet</t>
  </si>
  <si>
    <t xml:space="preserve">            cena</t>
  </si>
  <si>
    <t xml:space="preserve">hmotnost porce </t>
  </si>
  <si>
    <t>hodina</t>
  </si>
  <si>
    <t xml:space="preserve">           teplota</t>
  </si>
  <si>
    <t>množství</t>
  </si>
  <si>
    <t>á</t>
  </si>
  <si>
    <t>ks na porci</t>
  </si>
  <si>
    <t>spotřeby</t>
  </si>
  <si>
    <t>před</t>
  </si>
  <si>
    <t xml:space="preserve">při </t>
  </si>
  <si>
    <t>expedicí</t>
  </si>
  <si>
    <t>převzetí</t>
  </si>
  <si>
    <t>porce</t>
  </si>
  <si>
    <t xml:space="preserve">Cena celkem                                                                                                                                                                             </t>
  </si>
  <si>
    <t>Počet přepravních nádob:</t>
  </si>
  <si>
    <t>DODANÉ</t>
  </si>
  <si>
    <t>VRÁCENÉ:</t>
  </si>
  <si>
    <t>Převzal:</t>
  </si>
  <si>
    <t xml:space="preserve">         Kontroloval:</t>
  </si>
  <si>
    <t>Doba uvaření:</t>
  </si>
  <si>
    <t>čas-hod.</t>
  </si>
  <si>
    <t xml:space="preserve">dne  </t>
  </si>
  <si>
    <t xml:space="preserve">DODACÍ LIST hotových pokrmů                                                      </t>
  </si>
  <si>
    <t>Günther Michael</t>
  </si>
  <si>
    <t>257 002 189, 773 562 055</t>
  </si>
  <si>
    <t>Spotřebujte do 6 hodin od uvaření !</t>
  </si>
  <si>
    <t>1.</t>
  </si>
  <si>
    <t>2.</t>
  </si>
  <si>
    <t>3.</t>
  </si>
  <si>
    <t>Alergeny:</t>
  </si>
  <si>
    <t>1 - Číslo receptrury + označení souboru                                               5 - Cena za jednotku množství – bez DPH
   - RTP – receptury teplých pokrmů RSP,RZS,RŠS,DS,ZMN,CT            6 - Cena celkem – bez DPH
   - RLE – receptní lístek Eurest                                                           7 - Upřesňující údaje
2 - Název pokrmu – přesně dke znění receptury                                    8 - Hodina spotřeby (spotřebujte do…)
3 - Jednotka množství – porce, kg, ks                                                  9, 10 - Naměřené teploty v °C
4 - Počet – porcí, kg, ks     
Zákazník se zavazuje, že bude s dodanými pokrmy zacházet tak, aby nedošlo k porušení teplotního řetězce při přepravě a výdeji, dle platné legislativy. Při manipulaci s pokrmy zabrání sekundární mikrobiální kontaminaci a tím zajistí zdravotní nezávadnost dodaných pokrmů.   Teplé pokrmy se uchovávají při teplotě min. +60°C. Studené pokrmy se uchovávají při teplotě max. +8°C. Chlazené pokrmy se uchovávají při teplotě max. +4°C.</t>
  </si>
  <si>
    <t xml:space="preserve"> </t>
  </si>
  <si>
    <t>PONDĚLÍ</t>
  </si>
  <si>
    <t>STŘEDA</t>
  </si>
  <si>
    <t>100g</t>
  </si>
  <si>
    <t>350g</t>
  </si>
  <si>
    <t>120g</t>
  </si>
  <si>
    <r>
      <t>CENY NABÍZENÝCH JÍDEL ZE ZÁVODU ČMC RADOTÍN</t>
    </r>
    <r>
      <rPr>
        <sz val="20"/>
        <color rgb="FFFF0000"/>
        <rFont val="Arial"/>
        <family val="2"/>
        <charset val="238"/>
      </rPr>
      <t xml:space="preserve"> (ZR.1530)</t>
    </r>
  </si>
  <si>
    <t>Datum</t>
  </si>
  <si>
    <t>Den</t>
  </si>
  <si>
    <t>POLÉVKA 1</t>
  </si>
  <si>
    <t>POLÉVKA 2</t>
  </si>
  <si>
    <t>JÍDLO č.1</t>
  </si>
  <si>
    <t>JÍDLO č.2</t>
  </si>
  <si>
    <t>JÍDLO č.3</t>
  </si>
  <si>
    <t>BEZMASÉ č.4</t>
  </si>
  <si>
    <t>MINUTKA / VÝBĚR</t>
  </si>
  <si>
    <t>150g</t>
  </si>
  <si>
    <r>
      <rPr>
        <b/>
        <sz val="12"/>
        <color rgb="FFFF0000"/>
        <rFont val="Arial"/>
        <family val="2"/>
        <charset val="238"/>
      </rPr>
      <t>POZOR PROSÍM:</t>
    </r>
    <r>
      <rPr>
        <sz val="12"/>
        <rFont val="Arial"/>
        <family val="2"/>
        <charset val="238"/>
      </rPr>
      <t xml:space="preserve"> Ceny jsou z kalkulačního receptního lístku, nicméně aktuální</t>
    </r>
    <r>
      <rPr>
        <b/>
        <sz val="12"/>
        <rFont val="Arial"/>
        <family val="2"/>
        <charset val="238"/>
      </rPr>
      <t xml:space="preserve"> jsou podle posledních cen dodavatelů</t>
    </r>
    <r>
      <rPr>
        <sz val="12"/>
        <rFont val="Arial"/>
        <family val="2"/>
        <charset val="238"/>
      </rPr>
      <t xml:space="preserve">. Ceny například </t>
    </r>
    <r>
      <rPr>
        <b/>
        <sz val="12"/>
        <rFont val="Arial"/>
        <family val="2"/>
        <charset val="238"/>
      </rPr>
      <t>zeleniny, mlékárenských výrobků, mraženého zboží a příloh</t>
    </r>
    <r>
      <rPr>
        <sz val="12"/>
        <rFont val="Arial"/>
        <family val="2"/>
        <charset val="238"/>
      </rPr>
      <t xml:space="preserve"> se mohou lišit.   </t>
    </r>
    <r>
      <rPr>
        <b/>
        <sz val="12"/>
        <rFont val="Arial"/>
        <family val="2"/>
        <charset val="238"/>
      </rPr>
      <t>Berte prosím v potaz to, že takové cenové výkivy mohou ovlivnit výslednou cenu pokrmu o několik halířů, ale i korun.</t>
    </r>
  </si>
  <si>
    <t>denně jídel:</t>
  </si>
  <si>
    <t>4.</t>
  </si>
  <si>
    <t>257 002 187, 257 002 189, 773 562 055</t>
  </si>
  <si>
    <t xml:space="preserve">EYELEVEL - JENEČ </t>
  </si>
  <si>
    <t>731 438 517, 776 107 716</t>
  </si>
  <si>
    <t>J1  120g</t>
  </si>
  <si>
    <t>J2  120g</t>
  </si>
  <si>
    <t>BEZM. 350-400g</t>
  </si>
  <si>
    <t>MINUTKA  150g</t>
  </si>
  <si>
    <t>KLOKOČKA AUTOSALON - ŘEPY</t>
  </si>
  <si>
    <t>EYELEVEL JENEČ</t>
  </si>
  <si>
    <t>KLOKOČKA ŘEPY</t>
  </si>
  <si>
    <t>J1  150g</t>
  </si>
  <si>
    <t>J2  150g</t>
  </si>
  <si>
    <t>VALEO</t>
  </si>
  <si>
    <t>RADOTÍN</t>
  </si>
  <si>
    <t>HLAVNÍ JÍDLO 1</t>
  </si>
  <si>
    <t>BEZMASÉ J.</t>
  </si>
  <si>
    <t>HLAVNÍ JÍDLO 2</t>
  </si>
  <si>
    <t>MINUTKOVÉ</t>
  </si>
  <si>
    <t>VALEO - ŽEBRÁK</t>
  </si>
  <si>
    <t>110g</t>
  </si>
  <si>
    <t>PŘESNÍDÁVKA</t>
  </si>
  <si>
    <t>ODPOLEDNÍ SVAČINA</t>
  </si>
  <si>
    <t>PETRKLÍČ PŘESNÍDÁVKY A SVAČINY</t>
  </si>
  <si>
    <t>POLÉVKA</t>
  </si>
  <si>
    <t>HLAVNÍ JÍDLO</t>
  </si>
  <si>
    <r>
      <t xml:space="preserve">V případě jakýchkoliv dotazů, neváhejte kontaktovat: </t>
    </r>
    <r>
      <rPr>
        <b/>
        <i/>
        <sz val="10"/>
        <rFont val="Tahoma"/>
        <family val="2"/>
        <charset val="238"/>
      </rPr>
      <t>Růžena Pejdlová</t>
    </r>
    <r>
      <rPr>
        <i/>
        <sz val="10"/>
        <rFont val="Tahoma"/>
        <family val="2"/>
        <charset val="238"/>
      </rPr>
      <t xml:space="preserve"> - vedoucí závodu,  tel: </t>
    </r>
    <r>
      <rPr>
        <b/>
        <i/>
        <sz val="10"/>
        <rFont val="Tahoma"/>
        <family val="2"/>
        <charset val="238"/>
      </rPr>
      <t>731 438 271</t>
    </r>
  </si>
  <si>
    <t>Změna v jídelním lístku vyhrazena</t>
  </si>
  <si>
    <t>DOPOLEDNÍ SVAČINKA</t>
  </si>
  <si>
    <t>JÍDELNA  MŠ  PETRKLÍČ</t>
  </si>
  <si>
    <t>ODPOLEDNÍ SVAČINKA</t>
  </si>
  <si>
    <t>ODPOLEDNÍ SVAČINKA (11:00)</t>
  </si>
  <si>
    <t>DOPOLEDNÍ SVAČINKA (11:00 PONDĚLÍ)</t>
  </si>
  <si>
    <t>DOPOLEDNÍ SVAČINKA (11:00 ÚTERÝ)</t>
  </si>
  <si>
    <t>DOPOLEDNÍ SVAČINKA (11:00 STŘEDA)</t>
  </si>
  <si>
    <t>DOPOLEDNÍ SVAČINKA (11:00 ČTVRTEK)</t>
  </si>
  <si>
    <t>DOPOLEDNÍ SVAČINKA (8:00 RÁNO !!!)</t>
  </si>
  <si>
    <t>MŠ PETRKLÍČ + ZŠ PETRKLÍČ</t>
  </si>
  <si>
    <t>ZŠ BROUČCI</t>
  </si>
  <si>
    <t>ODPOL. SVAČI.</t>
  </si>
  <si>
    <t>RANNÍ SVAČI.</t>
  </si>
  <si>
    <t>PORCE</t>
  </si>
  <si>
    <t>Polévky</t>
  </si>
  <si>
    <t>Hrstková polévka</t>
  </si>
  <si>
    <t>Šumavská bramboračka</t>
  </si>
  <si>
    <t>1a,9</t>
  </si>
  <si>
    <t>1a, 9, 6</t>
  </si>
  <si>
    <t>1a, 9</t>
  </si>
  <si>
    <t>Hlavní jídla</t>
  </si>
  <si>
    <t>1a, 3, 7, 12</t>
  </si>
  <si>
    <t>1a, 7, 10</t>
  </si>
  <si>
    <t>PEČOVAT.</t>
  </si>
  <si>
    <t>PEČOVATELSKÝ DŮM RADOTÍN</t>
  </si>
  <si>
    <t>Drůbeží polévka s rýží a hráškem</t>
  </si>
  <si>
    <t>Hovězí vývar s ovesnými vločkami</t>
  </si>
  <si>
    <t>Drůbeží vývar s krupiucí a vejcem</t>
  </si>
  <si>
    <t>Hovězí polévka s kapáním</t>
  </si>
  <si>
    <t>Slepičí polévka se strouháním</t>
  </si>
  <si>
    <t>1a,9,12,7,3</t>
  </si>
  <si>
    <t>1a, 1d, 9, 12</t>
  </si>
  <si>
    <t>1A, 10, 7, 3</t>
  </si>
  <si>
    <t>1a,9,12,3,7</t>
  </si>
  <si>
    <t>1a, 3, 9</t>
  </si>
  <si>
    <t>Dršťková polévka</t>
  </si>
  <si>
    <t>Čočková s uzeninou</t>
  </si>
  <si>
    <t>1a, 1c, 9, 12</t>
  </si>
  <si>
    <t>1a, 7, 10, 9</t>
  </si>
  <si>
    <t>1a,3,6,7,12</t>
  </si>
  <si>
    <t>1a, 7, 10, 12</t>
  </si>
  <si>
    <t>1a, 3, 7, 9, 12</t>
  </si>
  <si>
    <t>3,1a,7</t>
  </si>
  <si>
    <t>3, 7, 9, 12</t>
  </si>
  <si>
    <t>PEČOVATELÁK PERSONÁL</t>
  </si>
  <si>
    <t>1a,7,12</t>
  </si>
  <si>
    <t>4, 7, 12</t>
  </si>
  <si>
    <t>Pečená treska na jarní cibulce zapékaná se sýrem, vařené brambor, citron</t>
  </si>
  <si>
    <t>1a,3,6,9</t>
  </si>
  <si>
    <t>Vícezrnný toastový chléb s vajíčkovou pomazánkou a ředkvičkami</t>
  </si>
  <si>
    <t>Sladký loupák, kakao (Granko)</t>
  </si>
  <si>
    <t>Vícezrnný rohlík se sýrovo-mrkvovou pomazánkou</t>
  </si>
  <si>
    <t>Veka s medovým máslem, ovoce</t>
  </si>
  <si>
    <t>Chléb s tvarohovo-hráškovou pomazánkou</t>
  </si>
  <si>
    <t>Obložený rohlík s máslem, šunkou a sýrem, zelenina</t>
  </si>
  <si>
    <t>Kukuřičný pufovaný chlebík s ochucenou lučinou a zeleninou</t>
  </si>
  <si>
    <t>Selský rohlík s rybičkovou pomazánkou</t>
  </si>
  <si>
    <t>1a,3,7</t>
  </si>
  <si>
    <t>1a,1b,1d,3,7</t>
  </si>
  <si>
    <t>1a,1c,1d,7,3</t>
  </si>
  <si>
    <t>1a,1c,1d,7,9</t>
  </si>
  <si>
    <t>1a,1d,4,10,3,7</t>
  </si>
  <si>
    <t>1a,3,7 + med</t>
  </si>
  <si>
    <t>Přírodní pečený mletý řízek se sýrem, bramborová kaše s máslem</t>
  </si>
  <si>
    <t>Míchané těstoviny s brokolicí smetanou a sýrem</t>
  </si>
  <si>
    <t>1a,12,10,7</t>
  </si>
  <si>
    <t>Smetanový jogurt s ovocem, kukuřičné lupínky</t>
  </si>
  <si>
    <t>AEROSOL</t>
  </si>
  <si>
    <t>PETRKLÍČ</t>
  </si>
  <si>
    <t>POZNÁMKY</t>
  </si>
  <si>
    <t>AEROSOL POZNÁMKY</t>
  </si>
  <si>
    <t>Aerosol-service a. s. Pletený Újezd</t>
  </si>
  <si>
    <t>STUDENÉ JÍDLO</t>
  </si>
  <si>
    <t>1a, 3, 7, 10, 12</t>
  </si>
  <si>
    <t>STUDENÁ JÍDLA AEROSOL</t>
  </si>
  <si>
    <t>Příznaky</t>
  </si>
  <si>
    <t xml:space="preserve">text není jídlo </t>
  </si>
  <si>
    <t>***</t>
  </si>
  <si>
    <t>„Vysvětlivky“</t>
  </si>
  <si>
    <t>Ref kód nepočítat</t>
  </si>
  <si>
    <t>x</t>
  </si>
  <si>
    <t>POL1</t>
  </si>
  <si>
    <t>HL1</t>
  </si>
  <si>
    <t>HL2</t>
  </si>
  <si>
    <t>HL3</t>
  </si>
  <si>
    <t>HL4</t>
  </si>
  <si>
    <t>340g Zeleninový talíř s cherry rajčátky a mozzarellou</t>
  </si>
  <si>
    <t>2 VAR.</t>
  </si>
  <si>
    <t>VALEO POZN.</t>
  </si>
  <si>
    <t>STUDENÉ JÍDLO (ZEL. TALÍŘ) DLE DENNÍ NABÍDKY J.L.</t>
  </si>
  <si>
    <t>Ceny:</t>
  </si>
  <si>
    <t>Minutka na objednávku</t>
  </si>
  <si>
    <t>0</t>
  </si>
  <si>
    <t>Kuřecí nudličky v kari-smetanové omáčce s hráškem a pórkem, dušená rýže</t>
  </si>
  <si>
    <t>Gratinovaný květák se sýrem a vejci, šťouchané brambory</t>
  </si>
  <si>
    <t>Vepřový plátek na koření Gyros, smažené bramborové hranolky</t>
  </si>
  <si>
    <t>Zapékané řecké brambory s balkánským sýrem, rajčaty a bylinkami</t>
  </si>
  <si>
    <r>
      <t xml:space="preserve">Hovězí vařené </t>
    </r>
    <r>
      <rPr>
        <sz val="10"/>
        <color theme="1"/>
        <rFont val="Arial"/>
        <family val="2"/>
        <charset val="238"/>
      </rPr>
      <t>(zadní)</t>
    </r>
    <r>
      <rPr>
        <b/>
        <sz val="10"/>
        <color theme="1"/>
        <rFont val="Arial"/>
        <family val="2"/>
        <charset val="238"/>
      </rPr>
      <t>, rajská omáčka, houskové knedlíky</t>
    </r>
  </si>
  <si>
    <t>Vepřová plec pečená na česneku po selsku, dušený špenát, bramborové knedlíky</t>
  </si>
  <si>
    <t>Lívance z kynutého těsta, žahour z lesního ovoce, zakysaná slazená smetana</t>
  </si>
  <si>
    <t>Smažený vepřový řízek z pečeně, vařené brambory s máslem, kyselá okurka</t>
  </si>
  <si>
    <t>Hovězí vařené, rajská omáčka, vařené těstoviny</t>
  </si>
  <si>
    <t>345g Zelrninový talíř s tuňákem a vařeným vejcem</t>
  </si>
  <si>
    <t>Mexický hovězí guláš s hráškem sypaný sýrem, dušená rýže</t>
  </si>
  <si>
    <t>Přírodní sekaný řízek se slaninou a sýrem, bramborová kaše s máslem, okurka</t>
  </si>
  <si>
    <t>1a,10,7,12</t>
  </si>
  <si>
    <t>Zelná bílá s bramborami</t>
  </si>
  <si>
    <t>Richard Maršál</t>
  </si>
  <si>
    <t>Plněný kuřecí závitek se slaninou, fazolkami, sýrem a uzenými rajčaty, smažené krokety</t>
  </si>
  <si>
    <t>1a,12,7,10</t>
  </si>
  <si>
    <t>Smažené kuřecí medailonky, vařené brambory s máslem a pažitkou, salátová okurka</t>
  </si>
  <si>
    <t>děti salátovka a kuřecí</t>
  </si>
  <si>
    <t>děti okurka + kuř</t>
  </si>
  <si>
    <t>Pečená krkovice po dijonsku, šťouchané brambory s pórkem</t>
  </si>
  <si>
    <t>Pečený kuřecí špíz po provensálsku, přírodní šťáva, vařené brambory</t>
  </si>
  <si>
    <t>Veggie rizoto alá "Paella" s luštěninami a baby kukuřicí, strouhané italské sýry</t>
  </si>
  <si>
    <t>7,6,10,12</t>
  </si>
  <si>
    <t>6,9,7,10</t>
  </si>
  <si>
    <t xml:space="preserve"> 3, 4,10</t>
  </si>
  <si>
    <t xml:space="preserve"> 7, 12,10,3</t>
  </si>
  <si>
    <t>340g Zeleninový talíř se smaženým sojovým masem a dressingem</t>
  </si>
  <si>
    <t>350g  Zeleninový talíř Caesar s kuřecími kousky a krutony</t>
  </si>
  <si>
    <t>345g Zeleninový talíř s pečenou šunkou a sýrem</t>
  </si>
  <si>
    <t>Míchané těstoviny s brokolicí, vejci, smaženou cibulí a smetanou, sypané sýrem</t>
  </si>
  <si>
    <t>Kefírová buchta s čoko-polevou (koláč na plechu), mléko</t>
  </si>
  <si>
    <r>
      <t xml:space="preserve">Českomoravský cement - Radotín  - </t>
    </r>
    <r>
      <rPr>
        <b/>
        <i/>
        <sz val="16"/>
        <color rgb="FFFF0000"/>
        <rFont val="Arial"/>
        <family val="2"/>
        <charset val="238"/>
      </rPr>
      <t>44.Týden 2023</t>
    </r>
  </si>
  <si>
    <t>S TĚST !</t>
  </si>
  <si>
    <t>DĚTI TĚSTOVINY !!!</t>
  </si>
  <si>
    <t>Pečená treska na jarní cibulce zapékaná se sýrem, vařené brambory, citron</t>
  </si>
  <si>
    <t>Kuřecí kostky dle pražského uzenáře, vařené těstoviny</t>
  </si>
  <si>
    <t>1a,7,10,3</t>
  </si>
  <si>
    <t>1a, 7,10,9</t>
  </si>
  <si>
    <t>AERO SMAŽÁK</t>
  </si>
  <si>
    <t>SMAŽÁK !</t>
  </si>
  <si>
    <t>150g  Smažený eidam, vařené brambory s máslem, tatarská omáčka</t>
  </si>
  <si>
    <t>1a,3,7,10,6</t>
  </si>
  <si>
    <t>Hovězí vařené (zadní), rajská omáčka, vařené těstoviny</t>
  </si>
  <si>
    <t>1a,3,9,7</t>
  </si>
  <si>
    <t>Dušený hovězí kýta s kaparovo-smetanovou oáčkou, dušená rýže</t>
  </si>
  <si>
    <t>THAJSKÉ MENU ŠÉFKUCHAŘE VONGA</t>
  </si>
  <si>
    <t>Pomalu pečená vepřová panenka v česneku, grilovaná zelenina s tymiánem, opékané brambory</t>
  </si>
  <si>
    <r>
      <t xml:space="preserve">AL: </t>
    </r>
    <r>
      <rPr>
        <b/>
        <sz val="10"/>
        <color theme="1"/>
        <rFont val="Arial Narrow"/>
        <family val="2"/>
        <charset val="238"/>
      </rPr>
      <t>1a,4,9,2,6</t>
    </r>
  </si>
  <si>
    <r>
      <rPr>
        <b/>
        <i/>
        <u/>
        <sz val="13"/>
        <color rgb="FF0070C0"/>
        <rFont val="Arial Narrow"/>
        <family val="2"/>
      </rPr>
      <t>PHAD KHI MOO</t>
    </r>
    <r>
      <rPr>
        <b/>
        <i/>
        <sz val="12"/>
        <color rgb="FF0070C0"/>
        <rFont val="Arial Narrow"/>
        <family val="2"/>
        <charset val="238"/>
      </rPr>
      <t xml:space="preserve">
</t>
    </r>
    <r>
      <rPr>
        <b/>
        <i/>
        <sz val="10.5"/>
        <color rgb="FF7030A0"/>
        <rFont val="Arial Narrow"/>
        <family val="2"/>
      </rPr>
      <t>HOVĚZÍ WOK S THAJSKÝMI BYLINKAMI, JASMÍNOVÁ RÝŽE</t>
    </r>
  </si>
  <si>
    <r>
      <rPr>
        <b/>
        <i/>
        <u/>
        <sz val="13"/>
        <color rgb="FF0070C0"/>
        <rFont val="Arial Narrow"/>
        <family val="2"/>
      </rPr>
      <t>KU LAO</t>
    </r>
    <r>
      <rPr>
        <b/>
        <i/>
        <sz val="12"/>
        <color rgb="FF0070C0"/>
        <rFont val="Arial Narrow"/>
        <family val="2"/>
        <charset val="238"/>
      </rPr>
      <t xml:space="preserve">
</t>
    </r>
    <r>
      <rPr>
        <b/>
        <i/>
        <sz val="10.5"/>
        <color rgb="FF7030A0"/>
        <rFont val="Arial Narrow"/>
        <family val="2"/>
      </rPr>
      <t>SMAŽENÉ KUŘECÍ MASO A PIKANTNÍ OMÁČKOU, ČÍNSKÉ NUDLE</t>
    </r>
  </si>
  <si>
    <r>
      <t xml:space="preserve">AL: </t>
    </r>
    <r>
      <rPr>
        <b/>
        <sz val="10"/>
        <color theme="1"/>
        <rFont val="Arial Narrow"/>
        <family val="2"/>
        <charset val="238"/>
      </rPr>
      <t>1a</t>
    </r>
    <r>
      <rPr>
        <b/>
        <sz val="10"/>
        <color theme="1"/>
        <rFont val="Arial Narrow"/>
        <family val="2"/>
      </rPr>
      <t>,3,6,10,4,2</t>
    </r>
  </si>
  <si>
    <r>
      <t xml:space="preserve">Cena: </t>
    </r>
    <r>
      <rPr>
        <b/>
        <sz val="11"/>
        <color rgb="FFFF0000"/>
        <rFont val="Arial Narrow"/>
        <family val="2"/>
        <charset val="238"/>
      </rPr>
      <t>1</t>
    </r>
  </si>
  <si>
    <t>čísla receptur</t>
  </si>
  <si>
    <t>36949</t>
  </si>
  <si>
    <t>37659+10005</t>
  </si>
  <si>
    <t>34998+10101</t>
  </si>
  <si>
    <t>34561</t>
  </si>
  <si>
    <t>34189+32836</t>
  </si>
  <si>
    <t>15598+22291</t>
  </si>
  <si>
    <t>37022</t>
  </si>
  <si>
    <t>11593+22654</t>
  </si>
  <si>
    <t>37149+42042</t>
  </si>
  <si>
    <t>39020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</si>
</sst>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[$-405]General"/>
    <numFmt numFmtId="165" formatCode="0.000"/>
    <numFmt numFmtId="166" formatCode="#,##0.00\ &quot;Kč&quot;"/>
    <numFmt numFmtId="167" formatCode="dddd"/>
  </numFmts>
  <fonts count="17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sz val="8"/>
      <name val="Arial"/>
      <family val="2"/>
      <charset val="238"/>
    </font>
    <font>
      <b/>
      <i/>
      <sz val="26"/>
      <color indexed="10"/>
      <name val="Calibri"/>
      <family val="2"/>
      <charset val="238"/>
    </font>
    <font>
      <b/>
      <sz val="16"/>
      <color indexed="10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sz val="11"/>
      <name val="Arial"/>
      <family val="2"/>
      <charset val="238"/>
    </font>
    <font>
      <sz val="10"/>
      <name val="Arial CE"/>
      <family val="2"/>
      <charset val="238"/>
    </font>
    <font>
      <b/>
      <i/>
      <sz val="14"/>
      <name val="Calibri"/>
      <family val="2"/>
      <charset val="238"/>
    </font>
    <font>
      <b/>
      <sz val="16"/>
      <name val="Calibri"/>
      <family val="2"/>
      <charset val="238"/>
    </font>
    <font>
      <b/>
      <sz val="10"/>
      <name val="Arial"/>
      <family val="2"/>
      <charset val="238"/>
    </font>
    <font>
      <b/>
      <sz val="7"/>
      <name val="Calibri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b/>
      <sz val="20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13"/>
      <name val="Calibri"/>
      <family val="2"/>
      <charset val="238"/>
    </font>
    <font>
      <sz val="13"/>
      <name val="Calibri"/>
      <family val="2"/>
      <charset val="238"/>
    </font>
    <font>
      <sz val="7"/>
      <name val="Tahoma"/>
      <family val="2"/>
      <charset val="238"/>
    </font>
    <font>
      <sz val="10"/>
      <color theme="1"/>
      <name val="Arial1"/>
      <charset val="238"/>
    </font>
    <font>
      <sz val="11"/>
      <color theme="1"/>
      <name val="Calibri"/>
      <family val="2"/>
      <charset val="238"/>
      <scheme val="minor"/>
    </font>
    <font>
      <b/>
      <sz val="16"/>
      <color indexed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6"/>
      <name val="Arial Narrow"/>
      <family val="2"/>
      <charset val="238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6"/>
      <color rgb="FF00B0F0"/>
      <name val="Arial"/>
      <family val="2"/>
      <charset val="238"/>
    </font>
    <font>
      <b/>
      <i/>
      <sz val="12"/>
      <name val="Arial"/>
      <family val="2"/>
      <charset val="238"/>
    </font>
    <font>
      <sz val="9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i/>
      <sz val="16"/>
      <color rgb="FFFF0000"/>
      <name val="Arial"/>
      <family val="2"/>
      <charset val="238"/>
    </font>
    <font>
      <b/>
      <sz val="9"/>
      <name val="Arial Narrow"/>
      <family val="2"/>
      <charset val="238"/>
    </font>
    <font>
      <b/>
      <sz val="14"/>
      <name val="Arial CE"/>
      <charset val="238"/>
    </font>
    <font>
      <b/>
      <i/>
      <sz val="9"/>
      <color rgb="FFFF0000"/>
      <name val="Arial CE"/>
      <charset val="238"/>
    </font>
    <font>
      <sz val="10"/>
      <color theme="4"/>
      <name val="Arial CE"/>
      <charset val="238"/>
    </font>
    <font>
      <sz val="7.5"/>
      <color rgb="FFFF0000"/>
      <name val="Arial CE"/>
      <charset val="238"/>
    </font>
    <font>
      <b/>
      <sz val="20"/>
      <color rgb="FFFF0000"/>
      <name val="Arial"/>
      <family val="2"/>
      <charset val="238"/>
    </font>
    <font>
      <sz val="20"/>
      <color rgb="FFFF0000"/>
      <name val="Arial"/>
      <family val="2"/>
      <charset val="238"/>
    </font>
    <font>
      <b/>
      <i/>
      <sz val="9"/>
      <color theme="3"/>
      <name val="Arial Narrow"/>
      <family val="2"/>
      <charset val="238"/>
    </font>
    <font>
      <i/>
      <sz val="9"/>
      <color theme="3"/>
      <name val="Arial Narrow"/>
      <family val="2"/>
      <charset val="238"/>
    </font>
    <font>
      <b/>
      <sz val="9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7.5"/>
      <color theme="1"/>
      <name val="Arial Narrow"/>
      <family val="2"/>
      <charset val="238"/>
    </font>
    <font>
      <b/>
      <i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4"/>
      <color rgb="FFFF0000"/>
      <name val="Arial CE"/>
      <charset val="238"/>
    </font>
    <font>
      <b/>
      <sz val="9"/>
      <color rgb="FFFF0000"/>
      <name val="Calibri"/>
      <family val="2"/>
      <charset val="238"/>
    </font>
    <font>
      <b/>
      <sz val="12"/>
      <name val="Arial CE"/>
      <charset val="238"/>
    </font>
    <font>
      <b/>
      <sz val="14"/>
      <color theme="0"/>
      <name val="Arial CE"/>
      <charset val="238"/>
    </font>
    <font>
      <b/>
      <sz val="12"/>
      <color theme="0"/>
      <name val="Arial CE"/>
      <charset val="238"/>
    </font>
    <font>
      <b/>
      <sz val="15"/>
      <name val="Calibri"/>
      <family val="2"/>
      <charset val="238"/>
    </font>
    <font>
      <b/>
      <sz val="18"/>
      <color rgb="FFFF0000"/>
      <name val="Calibri"/>
      <family val="2"/>
      <charset val="238"/>
    </font>
    <font>
      <b/>
      <sz val="8"/>
      <color rgb="FFFF0000"/>
      <name val="Arial CE"/>
      <charset val="238"/>
    </font>
    <font>
      <b/>
      <sz val="8"/>
      <name val="Calibri"/>
      <family val="2"/>
      <charset val="238"/>
    </font>
    <font>
      <sz val="7"/>
      <color rgb="FFFF0000"/>
      <name val="Calibri"/>
      <family val="2"/>
      <charset val="238"/>
    </font>
    <font>
      <b/>
      <sz val="9"/>
      <color theme="4"/>
      <name val="Arial CE"/>
      <charset val="238"/>
    </font>
    <font>
      <b/>
      <sz val="8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sz val="11"/>
      <name val="Times New Roman CE"/>
      <family val="1"/>
      <charset val="238"/>
    </font>
    <font>
      <b/>
      <i/>
      <u/>
      <sz val="12"/>
      <name val="Arial Narrow"/>
      <family val="2"/>
      <charset val="238"/>
    </font>
    <font>
      <b/>
      <sz val="16"/>
      <color rgb="FFFF0000"/>
      <name val="Arial"/>
      <family val="2"/>
      <charset val="238"/>
    </font>
    <font>
      <b/>
      <sz val="16"/>
      <name val="Arial CE"/>
      <charset val="238"/>
    </font>
    <font>
      <b/>
      <sz val="7"/>
      <name val="Arial CE"/>
      <charset val="238"/>
    </font>
    <font>
      <sz val="14"/>
      <name val="Arial CE"/>
      <charset val="238"/>
    </font>
    <font>
      <i/>
      <sz val="10"/>
      <name val="Tahoma"/>
      <family val="2"/>
      <charset val="238"/>
    </font>
    <font>
      <b/>
      <i/>
      <sz val="10"/>
      <name val="Tahoma"/>
      <family val="2"/>
      <charset val="238"/>
    </font>
    <font>
      <b/>
      <sz val="7"/>
      <name val="Arial Narrow"/>
      <family val="2"/>
      <charset val="238"/>
    </font>
    <font>
      <sz val="10"/>
      <color theme="3" tint="0.39997558519241921"/>
      <name val="Tahoma"/>
      <family val="2"/>
      <charset val="238"/>
    </font>
    <font>
      <sz val="9"/>
      <name val="Arial CE"/>
      <charset val="238"/>
    </font>
    <font>
      <b/>
      <i/>
      <u/>
      <sz val="9"/>
      <color theme="8" tint="-0.499984740745262"/>
      <name val="Arial CE"/>
      <charset val="238"/>
    </font>
    <font>
      <b/>
      <i/>
      <sz val="7"/>
      <name val="Arial Narrow"/>
      <family val="2"/>
      <charset val="238"/>
    </font>
    <font>
      <b/>
      <i/>
      <sz val="9"/>
      <name val="Arial CE"/>
      <charset val="238"/>
    </font>
    <font>
      <b/>
      <i/>
      <sz val="25"/>
      <color theme="3" tint="0.39997558519241921"/>
      <name val="Tahoma"/>
      <family val="2"/>
      <charset val="238"/>
    </font>
    <font>
      <b/>
      <sz val="25"/>
      <color theme="3" tint="0.39997558519241921"/>
      <name val="Arial CE"/>
      <charset val="238"/>
    </font>
    <font>
      <b/>
      <i/>
      <sz val="10"/>
      <color theme="6" tint="-0.499984740745262"/>
      <name val="Arial"/>
      <family val="2"/>
      <charset val="238"/>
    </font>
    <font>
      <b/>
      <i/>
      <sz val="10"/>
      <color theme="8" tint="-0.499984740745262"/>
      <name val="Arial"/>
      <family val="2"/>
      <charset val="238"/>
    </font>
    <font>
      <b/>
      <i/>
      <sz val="10"/>
      <color theme="5" tint="-0.249977111117893"/>
      <name val="Arial"/>
      <family val="2"/>
      <charset val="238"/>
    </font>
    <font>
      <b/>
      <i/>
      <sz val="10"/>
      <color theme="7" tint="-0.249977111117893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b/>
      <i/>
      <sz val="13"/>
      <color rgb="FFFF0000"/>
      <name val="Tahoma"/>
      <family val="2"/>
      <charset val="238"/>
    </font>
    <font>
      <sz val="13"/>
      <color rgb="FFFF0000"/>
      <name val="Arial CE"/>
      <charset val="238"/>
    </font>
    <font>
      <b/>
      <i/>
      <sz val="14"/>
      <color theme="1"/>
      <name val="Arial Narrow"/>
      <family val="2"/>
      <charset val="238"/>
    </font>
    <font>
      <i/>
      <sz val="14"/>
      <color theme="1"/>
      <name val="Arial Narrow"/>
      <family val="2"/>
      <charset val="238"/>
    </font>
    <font>
      <sz val="14"/>
      <name val="Arial Narrow"/>
      <family val="2"/>
      <charset val="238"/>
    </font>
    <font>
      <b/>
      <i/>
      <sz val="11"/>
      <color theme="7" tint="-0.249977111117893"/>
      <name val="Arial Narrow"/>
      <family val="2"/>
      <charset val="238"/>
    </font>
    <font>
      <sz val="11"/>
      <name val="Arial CE"/>
      <charset val="238"/>
    </font>
    <font>
      <b/>
      <i/>
      <sz val="11"/>
      <color theme="6" tint="-0.499984740745262"/>
      <name val="Arial Narrow"/>
      <family val="2"/>
      <charset val="238"/>
    </font>
    <font>
      <sz val="11"/>
      <color theme="3" tint="0.39997558519241921"/>
      <name val="Tahoma"/>
      <family val="2"/>
      <charset val="238"/>
    </font>
    <font>
      <b/>
      <sz val="10"/>
      <color rgb="FFFF0000"/>
      <name val="Arial"/>
      <family val="2"/>
      <charset val="238"/>
    </font>
    <font>
      <b/>
      <sz val="13"/>
      <color theme="3" tint="-0.249977111117893"/>
      <name val="Arial"/>
      <family val="2"/>
      <charset val="238"/>
    </font>
    <font>
      <b/>
      <sz val="12"/>
      <color rgb="FFFF0000"/>
      <name val="Calibri"/>
      <family val="2"/>
      <charset val="238"/>
    </font>
    <font>
      <b/>
      <i/>
      <u/>
      <sz val="9"/>
      <name val="Arial"/>
      <family val="2"/>
      <charset val="238"/>
    </font>
    <font>
      <b/>
      <i/>
      <u/>
      <sz val="10"/>
      <name val="Times New Roman CE"/>
      <charset val="238"/>
    </font>
    <font>
      <sz val="7.7"/>
      <color theme="1"/>
      <name val="Arial"/>
      <family val="2"/>
      <charset val="238"/>
    </font>
    <font>
      <b/>
      <sz val="8"/>
      <color theme="1"/>
      <name val="Arial CE"/>
      <charset val="238"/>
    </font>
    <font>
      <b/>
      <i/>
      <sz val="8"/>
      <color theme="1"/>
      <name val="Arial"/>
      <family val="2"/>
      <charset val="238"/>
    </font>
    <font>
      <b/>
      <sz val="8"/>
      <name val="Arial CE"/>
      <charset val="238"/>
    </font>
    <font>
      <b/>
      <i/>
      <sz val="8"/>
      <name val="Arial CE"/>
      <charset val="238"/>
    </font>
    <font>
      <b/>
      <i/>
      <u/>
      <sz val="9"/>
      <name val="Arial Narrow"/>
      <family val="2"/>
      <charset val="238"/>
    </font>
    <font>
      <sz val="8.5"/>
      <color theme="1"/>
      <name val="Arial"/>
      <family val="2"/>
      <charset val="238"/>
    </font>
    <font>
      <b/>
      <sz val="8.5"/>
      <color theme="1"/>
      <name val="Arial"/>
      <family val="2"/>
      <charset val="238"/>
    </font>
    <font>
      <b/>
      <i/>
      <sz val="11"/>
      <color rgb="FF0070C0"/>
      <name val="Arial CE"/>
      <charset val="238"/>
    </font>
    <font>
      <b/>
      <i/>
      <sz val="9"/>
      <color theme="5" tint="-0.499984740745262"/>
      <name val="Arial Narrow"/>
      <family val="2"/>
      <charset val="238"/>
    </font>
    <font>
      <b/>
      <i/>
      <sz val="11"/>
      <color rgb="FF0070C0"/>
      <name val="Arial Narrow"/>
      <family val="2"/>
      <charset val="238"/>
    </font>
    <font>
      <b/>
      <sz val="12"/>
      <color rgb="FFFF0000"/>
      <name val="Arial CE"/>
      <charset val="238"/>
    </font>
    <font>
      <b/>
      <sz val="9"/>
      <color theme="5" tint="-0.499984740745262"/>
      <name val="Arial Narrow"/>
      <family val="2"/>
      <charset val="238"/>
    </font>
    <font>
      <b/>
      <sz val="10"/>
      <color theme="5" tint="-0.499984740745262"/>
      <name val="Arial"/>
      <family val="2"/>
      <charset val="238"/>
    </font>
    <font>
      <b/>
      <sz val="10"/>
      <color theme="4" tint="-0.249977111117893"/>
      <name val="Arial"/>
      <family val="2"/>
      <charset val="238"/>
    </font>
    <font>
      <b/>
      <sz val="12"/>
      <color theme="3" tint="-0.249977111117893"/>
      <name val="Arial CE"/>
      <charset val="238"/>
    </font>
    <font>
      <b/>
      <sz val="12"/>
      <color rgb="FFC0000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4"/>
      <color theme="1"/>
      <name val="Verdana"/>
      <family val="2"/>
      <charset val="238"/>
    </font>
    <font>
      <sz val="14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FF0000"/>
      <name val="Arial"/>
      <family val="2"/>
      <charset val="238"/>
    </font>
    <font>
      <i/>
      <sz val="12"/>
      <color rgb="FFFF0000"/>
      <name val="Arial CE"/>
      <charset val="238"/>
    </font>
    <font>
      <b/>
      <sz val="9"/>
      <color theme="1"/>
      <name val="Calibri"/>
      <family val="2"/>
      <charset val="238"/>
    </font>
    <font>
      <b/>
      <sz val="9"/>
      <color theme="8" tint="-0.249977111117893"/>
      <name val="Calibri"/>
      <family val="2"/>
      <charset val="238"/>
    </font>
    <font>
      <b/>
      <sz val="9"/>
      <color theme="2" tint="-0.749992370372631"/>
      <name val="Calibri"/>
      <family val="2"/>
      <charset val="238"/>
    </font>
    <font>
      <b/>
      <sz val="9"/>
      <color rgb="FFFF0000"/>
      <name val="Arial Narrow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b/>
      <sz val="9"/>
      <color theme="1"/>
      <name val="Tahoma"/>
      <family val="2"/>
      <charset val="238"/>
    </font>
    <font>
      <b/>
      <sz val="10"/>
      <color rgb="FFFF0000"/>
      <name val="Arial Narrow"/>
      <family val="2"/>
      <charset val="238"/>
    </font>
    <font>
      <b/>
      <sz val="12"/>
      <color rgb="FF7030A0"/>
      <name val="Calibri"/>
      <family val="2"/>
      <charset val="238"/>
    </font>
    <font>
      <b/>
      <sz val="12"/>
      <color rgb="FFFF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2"/>
      <color theme="5" tint="-0.499984740745262"/>
      <name val="Arial Narrow"/>
      <family val="2"/>
      <charset val="238"/>
    </font>
    <font>
      <b/>
      <sz val="13"/>
      <color theme="1"/>
      <name val="Calibri"/>
      <family val="2"/>
      <charset val="238"/>
    </font>
    <font>
      <b/>
      <sz val="10"/>
      <color rgb="FFFF0000"/>
      <name val="Arial Narrow"/>
      <family val="2"/>
    </font>
    <font>
      <b/>
      <sz val="11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i/>
      <u/>
      <sz val="11"/>
      <color rgb="FFFF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i/>
      <sz val="12"/>
      <color rgb="FF0070C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color rgb="FF000000"/>
      <name val="Calibri"/>
      <family val="2"/>
    </font>
    <font>
      <b/>
      <i/>
      <sz val="12"/>
      <color rgb="FF0070C0"/>
      <name val="Arial Narrow"/>
      <family val="2"/>
    </font>
    <font>
      <b/>
      <i/>
      <u/>
      <sz val="13"/>
      <color rgb="FF0070C0"/>
      <name val="Arial Narrow"/>
      <family val="2"/>
    </font>
    <font>
      <b/>
      <i/>
      <sz val="10.5"/>
      <color rgb="FF7030A0"/>
      <name val="Arial Narrow"/>
      <family val="2"/>
    </font>
    <font>
      <b/>
      <sz val="10"/>
      <color theme="1"/>
      <name val="Arial Narrow"/>
      <family val="2"/>
    </font>
    <font>
      <b/>
      <sz val="11"/>
      <color rgb="FF7030A0"/>
      <name val="Arial Narrow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784">
    <xf numFmtId="0" fontId="0" fillId="0" borderId="0"/>
    <xf numFmtId="164" fontId="31" fillId="0" borderId="0"/>
    <xf numFmtId="44" fontId="6" fillId="0" borderId="0" applyFont="0" applyFill="0" applyBorder="0" applyAlignment="0" applyProtection="0"/>
    <xf numFmtId="0" fontId="32" fillId="0" borderId="0"/>
    <xf numFmtId="0" fontId="7" fillId="0" borderId="0"/>
    <xf numFmtId="0" fontId="6" fillId="0" borderId="0"/>
    <xf numFmtId="0" fontId="6" fillId="0" borderId="0"/>
    <xf numFmtId="0" fontId="16" fillId="0" borderId="0"/>
    <xf numFmtId="0" fontId="6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1" fillId="0" borderId="0"/>
  </cellStyleXfs>
  <cellXfs count="612">
    <xf numFmtId="0" fontId="0" fillId="0" borderId="0" xfId="0"/>
    <xf numFmtId="0" fontId="11" fillId="0" borderId="0" xfId="0" applyFont="1" applyAlignment="1">
      <alignment horizontal="center"/>
    </xf>
    <xf numFmtId="0" fontId="14" fillId="0" borderId="0" xfId="0" applyFont="1"/>
    <xf numFmtId="0" fontId="21" fillId="0" borderId="8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6" fillId="0" borderId="0" xfId="0" applyFont="1"/>
    <xf numFmtId="0" fontId="23" fillId="2" borderId="12" xfId="6" applyFont="1" applyFill="1" applyBorder="1"/>
    <xf numFmtId="0" fontId="24" fillId="2" borderId="12" xfId="6" applyFont="1" applyFill="1" applyBorder="1"/>
    <xf numFmtId="0" fontId="6" fillId="0" borderId="0" xfId="6"/>
    <xf numFmtId="0" fontId="6" fillId="2" borderId="13" xfId="6" applyFill="1" applyBorder="1"/>
    <xf numFmtId="0" fontId="6" fillId="2" borderId="14" xfId="6" applyFill="1" applyBorder="1"/>
    <xf numFmtId="3" fontId="26" fillId="2" borderId="13" xfId="6" applyNumberFormat="1" applyFont="1" applyFill="1" applyBorder="1"/>
    <xf numFmtId="0" fontId="6" fillId="2" borderId="15" xfId="6" applyFill="1" applyBorder="1"/>
    <xf numFmtId="0" fontId="6" fillId="2" borderId="12" xfId="6" applyFill="1" applyBorder="1" applyAlignment="1">
      <alignment wrapText="1"/>
    </xf>
    <xf numFmtId="0" fontId="6" fillId="2" borderId="12" xfId="6" applyFill="1" applyBorder="1" applyAlignment="1">
      <alignment horizontal="left"/>
    </xf>
    <xf numFmtId="0" fontId="6" fillId="2" borderId="16" xfId="6" applyFill="1" applyBorder="1"/>
    <xf numFmtId="0" fontId="6" fillId="2" borderId="17" xfId="6" applyFill="1" applyBorder="1"/>
    <xf numFmtId="0" fontId="6" fillId="2" borderId="12" xfId="6" applyFill="1" applyBorder="1" applyAlignment="1">
      <alignment horizontal="center"/>
    </xf>
    <xf numFmtId="0" fontId="6" fillId="2" borderId="17" xfId="6" applyFill="1" applyBorder="1" applyAlignment="1">
      <alignment horizontal="left"/>
    </xf>
    <xf numFmtId="0" fontId="6" fillId="2" borderId="16" xfId="6" applyFill="1" applyBorder="1" applyAlignment="1">
      <alignment horizontal="center"/>
    </xf>
    <xf numFmtId="0" fontId="6" fillId="2" borderId="13" xfId="6" applyFill="1" applyBorder="1" applyAlignment="1">
      <alignment horizontal="center"/>
    </xf>
    <xf numFmtId="0" fontId="6" fillId="2" borderId="14" xfId="6" applyFill="1" applyBorder="1" applyAlignment="1">
      <alignment horizontal="center"/>
    </xf>
    <xf numFmtId="0" fontId="6" fillId="2" borderId="17" xfId="6" applyFill="1" applyBorder="1" applyAlignment="1">
      <alignment horizontal="center"/>
    </xf>
    <xf numFmtId="2" fontId="19" fillId="2" borderId="14" xfId="6" applyNumberFormat="1" applyFont="1" applyFill="1" applyBorder="1" applyAlignment="1">
      <alignment horizontal="right"/>
    </xf>
    <xf numFmtId="2" fontId="6" fillId="2" borderId="17" xfId="6" applyNumberFormat="1" applyFill="1" applyBorder="1" applyAlignment="1">
      <alignment horizontal="right"/>
    </xf>
    <xf numFmtId="2" fontId="6" fillId="2" borderId="17" xfId="6" applyNumberFormat="1" applyFill="1" applyBorder="1"/>
    <xf numFmtId="0" fontId="6" fillId="2" borderId="17" xfId="6" applyFill="1" applyBorder="1" applyAlignment="1">
      <alignment horizontal="right"/>
    </xf>
    <xf numFmtId="2" fontId="19" fillId="2" borderId="13" xfId="6" applyNumberFormat="1" applyFont="1" applyFill="1" applyBorder="1" applyAlignment="1">
      <alignment horizontal="right"/>
    </xf>
    <xf numFmtId="165" fontId="6" fillId="2" borderId="17" xfId="6" applyNumberFormat="1" applyFill="1" applyBorder="1" applyAlignment="1">
      <alignment horizontal="right"/>
    </xf>
    <xf numFmtId="0" fontId="6" fillId="2" borderId="13" xfId="6" applyFill="1" applyBorder="1" applyAlignment="1">
      <alignment horizontal="right"/>
    </xf>
    <xf numFmtId="1" fontId="6" fillId="2" borderId="17" xfId="6" applyNumberFormat="1" applyFill="1" applyBorder="1" applyAlignment="1">
      <alignment horizontal="right"/>
    </xf>
    <xf numFmtId="2" fontId="6" fillId="0" borderId="15" xfId="6" applyNumberFormat="1" applyBorder="1" applyAlignment="1">
      <alignment horizontal="right"/>
    </xf>
    <xf numFmtId="0" fontId="6" fillId="2" borderId="6" xfId="6" applyFill="1" applyBorder="1"/>
    <xf numFmtId="49" fontId="6" fillId="2" borderId="13" xfId="6" applyNumberFormat="1" applyFill="1" applyBorder="1"/>
    <xf numFmtId="0" fontId="27" fillId="0" borderId="0" xfId="6" applyFont="1"/>
    <xf numFmtId="0" fontId="37" fillId="0" borderId="0" xfId="0" applyFont="1" applyAlignment="1">
      <alignment horizontal="center"/>
    </xf>
    <xf numFmtId="0" fontId="38" fillId="0" borderId="0" xfId="0" applyFont="1"/>
    <xf numFmtId="0" fontId="10" fillId="0" borderId="0" xfId="0" applyFont="1" applyAlignment="1">
      <alignment horizontal="center"/>
    </xf>
    <xf numFmtId="0" fontId="15" fillId="0" borderId="0" xfId="0" applyFont="1"/>
    <xf numFmtId="0" fontId="39" fillId="0" borderId="0" xfId="0" applyFont="1"/>
    <xf numFmtId="0" fontId="10" fillId="0" borderId="18" xfId="0" applyFont="1" applyBorder="1" applyAlignment="1">
      <alignment horizontal="center"/>
    </xf>
    <xf numFmtId="0" fontId="10" fillId="0" borderId="0" xfId="0" applyFont="1"/>
    <xf numFmtId="49" fontId="10" fillId="0" borderId="0" xfId="0" applyNumberFormat="1" applyFont="1"/>
    <xf numFmtId="0" fontId="14" fillId="0" borderId="0" xfId="0" applyFont="1" applyAlignment="1">
      <alignment horizontal="left"/>
    </xf>
    <xf numFmtId="0" fontId="6" fillId="2" borderId="30" xfId="6" applyFill="1" applyBorder="1"/>
    <xf numFmtId="0" fontId="23" fillId="2" borderId="30" xfId="6" applyFont="1" applyFill="1" applyBorder="1" applyAlignment="1">
      <alignment horizontal="center"/>
    </xf>
    <xf numFmtId="14" fontId="25" fillId="2" borderId="30" xfId="6" applyNumberFormat="1" applyFont="1" applyFill="1" applyBorder="1"/>
    <xf numFmtId="0" fontId="6" fillId="2" borderId="36" xfId="6" applyFill="1" applyBorder="1"/>
    <xf numFmtId="0" fontId="24" fillId="2" borderId="31" xfId="6" applyFont="1" applyFill="1" applyBorder="1"/>
    <xf numFmtId="0" fontId="6" fillId="2" borderId="32" xfId="6" applyFill="1" applyBorder="1"/>
    <xf numFmtId="3" fontId="6" fillId="2" borderId="33" xfId="6" applyNumberFormat="1" applyFill="1" applyBorder="1"/>
    <xf numFmtId="0" fontId="6" fillId="2" borderId="35" xfId="6" applyFill="1" applyBorder="1"/>
    <xf numFmtId="0" fontId="6" fillId="2" borderId="30" xfId="6" applyFill="1" applyBorder="1" applyAlignment="1">
      <alignment horizontal="center"/>
    </xf>
    <xf numFmtId="0" fontId="6" fillId="2" borderId="35" xfId="6" applyFill="1" applyBorder="1" applyAlignment="1">
      <alignment horizontal="center"/>
    </xf>
    <xf numFmtId="0" fontId="6" fillId="2" borderId="31" xfId="6" applyFill="1" applyBorder="1" applyAlignment="1">
      <alignment horizontal="center"/>
    </xf>
    <xf numFmtId="0" fontId="6" fillId="2" borderId="31" xfId="6" applyFill="1" applyBorder="1"/>
    <xf numFmtId="0" fontId="6" fillId="2" borderId="33" xfId="6" applyFill="1" applyBorder="1"/>
    <xf numFmtId="0" fontId="6" fillId="2" borderId="34" xfId="6" applyFill="1" applyBorder="1"/>
    <xf numFmtId="0" fontId="6" fillId="2" borderId="32" xfId="6" applyFill="1" applyBorder="1" applyAlignment="1">
      <alignment horizontal="center"/>
    </xf>
    <xf numFmtId="0" fontId="6" fillId="2" borderId="34" xfId="6" applyFill="1" applyBorder="1" applyAlignment="1">
      <alignment horizontal="center"/>
    </xf>
    <xf numFmtId="0" fontId="6" fillId="0" borderId="35" xfId="6" applyBorder="1"/>
    <xf numFmtId="0" fontId="24" fillId="2" borderId="35" xfId="6" applyFont="1" applyFill="1" applyBorder="1"/>
    <xf numFmtId="0" fontId="25" fillId="2" borderId="32" xfId="6" applyFont="1" applyFill="1" applyBorder="1"/>
    <xf numFmtId="1" fontId="51" fillId="0" borderId="5" xfId="0" applyNumberFormat="1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55" fillId="9" borderId="37" xfId="0" applyFont="1" applyFill="1" applyBorder="1" applyAlignment="1">
      <alignment horizontal="center" vertical="center" wrapText="1"/>
    </xf>
    <xf numFmtId="0" fontId="55" fillId="10" borderId="37" xfId="0" applyFont="1" applyFill="1" applyBorder="1" applyAlignment="1">
      <alignment horizontal="center" vertical="center" wrapText="1"/>
    </xf>
    <xf numFmtId="0" fontId="55" fillId="11" borderId="37" xfId="0" applyFont="1" applyFill="1" applyBorder="1" applyAlignment="1">
      <alignment horizontal="center" vertical="center" wrapText="1"/>
    </xf>
    <xf numFmtId="0" fontId="55" fillId="7" borderId="37" xfId="0" applyFont="1" applyFill="1" applyBorder="1" applyAlignment="1">
      <alignment horizontal="center" vertical="center" wrapText="1"/>
    </xf>
    <xf numFmtId="0" fontId="56" fillId="0" borderId="0" xfId="0" applyFont="1" applyAlignment="1">
      <alignment horizontal="center" vertical="center" wrapText="1"/>
    </xf>
    <xf numFmtId="0" fontId="59" fillId="14" borderId="39" xfId="0" applyFont="1" applyFill="1" applyBorder="1" applyAlignment="1">
      <alignment horizontal="center" vertical="center" wrapText="1"/>
    </xf>
    <xf numFmtId="0" fontId="59" fillId="8" borderId="40" xfId="0" applyFont="1" applyFill="1" applyBorder="1" applyAlignment="1">
      <alignment horizontal="center" vertical="center" wrapText="1"/>
    </xf>
    <xf numFmtId="0" fontId="59" fillId="14" borderId="7" xfId="0" applyFont="1" applyFill="1" applyBorder="1" applyAlignment="1">
      <alignment horizontal="center" vertical="center" wrapText="1"/>
    </xf>
    <xf numFmtId="0" fontId="59" fillId="8" borderId="41" xfId="0" applyFont="1" applyFill="1" applyBorder="1" applyAlignment="1">
      <alignment horizontal="center" vertical="center" wrapText="1"/>
    </xf>
    <xf numFmtId="0" fontId="43" fillId="4" borderId="0" xfId="0" applyFont="1" applyFill="1" applyAlignment="1">
      <alignment horizontal="left" vertical="center" wrapText="1"/>
    </xf>
    <xf numFmtId="0" fontId="60" fillId="15" borderId="6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left" vertical="center" wrapText="1"/>
    </xf>
    <xf numFmtId="166" fontId="61" fillId="4" borderId="45" xfId="0" applyNumberFormat="1" applyFont="1" applyFill="1" applyBorder="1" applyAlignment="1">
      <alignment horizontal="center" vertical="center" wrapText="1"/>
    </xf>
    <xf numFmtId="166" fontId="61" fillId="4" borderId="46" xfId="0" applyNumberFormat="1" applyFont="1" applyFill="1" applyBorder="1" applyAlignment="1">
      <alignment horizontal="center" vertical="center" wrapText="1"/>
    </xf>
    <xf numFmtId="166" fontId="61" fillId="4" borderId="47" xfId="0" applyNumberFormat="1" applyFont="1" applyFill="1" applyBorder="1" applyAlignment="1">
      <alignment horizontal="center" vertical="center" wrapText="1"/>
    </xf>
    <xf numFmtId="166" fontId="61" fillId="4" borderId="48" xfId="0" applyNumberFormat="1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59" fillId="14" borderId="2" xfId="0" applyFont="1" applyFill="1" applyBorder="1" applyAlignment="1">
      <alignment horizontal="center" vertical="center" wrapText="1"/>
    </xf>
    <xf numFmtId="0" fontId="59" fillId="8" borderId="49" xfId="0" applyFont="1" applyFill="1" applyBorder="1" applyAlignment="1">
      <alignment horizontal="center" vertical="center" wrapText="1"/>
    </xf>
    <xf numFmtId="0" fontId="59" fillId="14" borderId="3" xfId="0" applyFont="1" applyFill="1" applyBorder="1" applyAlignment="1">
      <alignment horizontal="center" vertical="center" wrapText="1"/>
    </xf>
    <xf numFmtId="0" fontId="59" fillId="8" borderId="50" xfId="0" applyFont="1" applyFill="1" applyBorder="1" applyAlignment="1">
      <alignment horizontal="center" vertical="center" wrapText="1"/>
    </xf>
    <xf numFmtId="0" fontId="60" fillId="15" borderId="6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 vertical="center" wrapText="1"/>
    </xf>
    <xf numFmtId="0" fontId="19" fillId="2" borderId="17" xfId="6" applyFont="1" applyFill="1" applyBorder="1" applyAlignment="1">
      <alignment horizontal="center"/>
    </xf>
    <xf numFmtId="0" fontId="49" fillId="0" borderId="26" xfId="65" applyFont="1" applyBorder="1" applyAlignment="1">
      <alignment horizontal="center" vertical="center"/>
    </xf>
    <xf numFmtId="0" fontId="49" fillId="0" borderId="25" xfId="65" applyFont="1" applyBorder="1" applyAlignment="1">
      <alignment horizontal="center" vertical="center"/>
    </xf>
    <xf numFmtId="0" fontId="24" fillId="2" borderId="55" xfId="6" applyFont="1" applyFill="1" applyBorder="1"/>
    <xf numFmtId="0" fontId="6" fillId="2" borderId="55" xfId="6" applyFill="1" applyBorder="1"/>
    <xf numFmtId="3" fontId="19" fillId="2" borderId="32" xfId="6" applyNumberFormat="1" applyFont="1" applyFill="1" applyBorder="1"/>
    <xf numFmtId="0" fontId="6" fillId="2" borderId="0" xfId="6" applyFill="1"/>
    <xf numFmtId="0" fontId="6" fillId="2" borderId="53" xfId="6" applyFill="1" applyBorder="1"/>
    <xf numFmtId="0" fontId="6" fillId="2" borderId="0" xfId="6" applyFill="1" applyAlignment="1">
      <alignment horizontal="center"/>
    </xf>
    <xf numFmtId="0" fontId="6" fillId="2" borderId="55" xfId="6" applyFill="1" applyBorder="1" applyAlignment="1">
      <alignment horizontal="right"/>
    </xf>
    <xf numFmtId="0" fontId="19" fillId="5" borderId="55" xfId="6" applyFont="1" applyFill="1" applyBorder="1" applyAlignment="1">
      <alignment horizontal="left"/>
    </xf>
    <xf numFmtId="0" fontId="6" fillId="5" borderId="14" xfId="6" applyFill="1" applyBorder="1"/>
    <xf numFmtId="0" fontId="6" fillId="0" borderId="17" xfId="6" applyBorder="1"/>
    <xf numFmtId="2" fontId="19" fillId="2" borderId="0" xfId="6" applyNumberFormat="1" applyFont="1" applyFill="1" applyAlignment="1">
      <alignment horizontal="right"/>
    </xf>
    <xf numFmtId="0" fontId="19" fillId="5" borderId="0" xfId="6" applyFont="1" applyFill="1"/>
    <xf numFmtId="0" fontId="19" fillId="2" borderId="55" xfId="6" applyFont="1" applyFill="1" applyBorder="1"/>
    <xf numFmtId="2" fontId="19" fillId="2" borderId="17" xfId="6" applyNumberFormat="1" applyFont="1" applyFill="1" applyBorder="1" applyAlignment="1">
      <alignment horizontal="left"/>
    </xf>
    <xf numFmtId="0" fontId="6" fillId="0" borderId="15" xfId="6" applyBorder="1"/>
    <xf numFmtId="0" fontId="19" fillId="5" borderId="14" xfId="6" applyFont="1" applyFill="1" applyBorder="1"/>
    <xf numFmtId="0" fontId="6" fillId="5" borderId="0" xfId="6" applyFill="1"/>
    <xf numFmtId="0" fontId="48" fillId="4" borderId="55" xfId="6" applyFont="1" applyFill="1" applyBorder="1" applyAlignment="1">
      <alignment horizontal="left"/>
    </xf>
    <xf numFmtId="0" fontId="6" fillId="4" borderId="13" xfId="6" applyFill="1" applyBorder="1"/>
    <xf numFmtId="0" fontId="6" fillId="0" borderId="55" xfId="6" applyBorder="1"/>
    <xf numFmtId="0" fontId="19" fillId="0" borderId="53" xfId="6" applyFont="1" applyBorder="1"/>
    <xf numFmtId="0" fontId="24" fillId="2" borderId="0" xfId="6" applyFont="1" applyFill="1"/>
    <xf numFmtId="0" fontId="6" fillId="0" borderId="32" xfId="6" applyBorder="1"/>
    <xf numFmtId="16" fontId="6" fillId="2" borderId="55" xfId="6" applyNumberFormat="1" applyFill="1" applyBorder="1"/>
    <xf numFmtId="165" fontId="36" fillId="4" borderId="17" xfId="6" applyNumberFormat="1" applyFont="1" applyFill="1" applyBorder="1" applyAlignment="1">
      <alignment horizontal="right"/>
    </xf>
    <xf numFmtId="2" fontId="19" fillId="2" borderId="13" xfId="6" applyNumberFormat="1" applyFont="1" applyFill="1" applyBorder="1" applyAlignment="1">
      <alignment horizontal="left"/>
    </xf>
    <xf numFmtId="0" fontId="2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vertical="top" wrapText="1"/>
    </xf>
    <xf numFmtId="0" fontId="12" fillId="4" borderId="0" xfId="0" applyFont="1" applyFill="1" applyAlignment="1">
      <alignment horizontal="center" vertical="top" wrapText="1"/>
    </xf>
    <xf numFmtId="0" fontId="9" fillId="0" borderId="56" xfId="0" applyFont="1" applyBorder="1" applyAlignment="1">
      <alignment horizontal="center"/>
    </xf>
    <xf numFmtId="0" fontId="28" fillId="0" borderId="58" xfId="7" applyFont="1" applyBorder="1" applyAlignment="1">
      <alignment horizontal="left"/>
    </xf>
    <xf numFmtId="0" fontId="49" fillId="0" borderId="19" xfId="0" applyFont="1" applyBorder="1" applyAlignment="1">
      <alignment horizontal="center" vertical="center"/>
    </xf>
    <xf numFmtId="0" fontId="28" fillId="4" borderId="58" xfId="7" applyFont="1" applyFill="1" applyBorder="1" applyAlignment="1">
      <alignment horizontal="left"/>
    </xf>
    <xf numFmtId="49" fontId="9" fillId="0" borderId="56" xfId="0" applyNumberFormat="1" applyFont="1" applyBorder="1" applyAlignment="1">
      <alignment horizontal="center"/>
    </xf>
    <xf numFmtId="0" fontId="49" fillId="0" borderId="59" xfId="65" applyFont="1" applyBorder="1" applyAlignment="1">
      <alignment horizontal="center" vertical="center"/>
    </xf>
    <xf numFmtId="0" fontId="67" fillId="0" borderId="59" xfId="0" applyFont="1" applyBorder="1" applyAlignment="1">
      <alignment horizontal="center" vertical="center"/>
    </xf>
    <xf numFmtId="49" fontId="9" fillId="0" borderId="60" xfId="0" applyNumberFormat="1" applyFont="1" applyBorder="1" applyAlignment="1">
      <alignment horizontal="center"/>
    </xf>
    <xf numFmtId="0" fontId="28" fillId="4" borderId="61" xfId="0" applyFont="1" applyFill="1" applyBorder="1" applyAlignment="1">
      <alignment horizontal="left"/>
    </xf>
    <xf numFmtId="0" fontId="49" fillId="0" borderId="62" xfId="0" applyFont="1" applyBorder="1" applyAlignment="1">
      <alignment horizontal="center" vertical="center"/>
    </xf>
    <xf numFmtId="49" fontId="64" fillId="8" borderId="54" xfId="0" applyNumberFormat="1" applyFont="1" applyFill="1" applyBorder="1" applyAlignment="1">
      <alignment horizontal="center"/>
    </xf>
    <xf numFmtId="0" fontId="49" fillId="8" borderId="54" xfId="65" applyFont="1" applyFill="1" applyBorder="1" applyAlignment="1">
      <alignment horizontal="center" vertical="center"/>
    </xf>
    <xf numFmtId="0" fontId="49" fillId="8" borderId="54" xfId="0" applyFont="1" applyFill="1" applyBorder="1" applyAlignment="1">
      <alignment horizontal="center" vertical="center"/>
    </xf>
    <xf numFmtId="1" fontId="51" fillId="8" borderId="54" xfId="0" applyNumberFormat="1" applyFont="1" applyFill="1" applyBorder="1" applyAlignment="1">
      <alignment horizontal="center"/>
    </xf>
    <xf numFmtId="0" fontId="29" fillId="0" borderId="20" xfId="0" applyFont="1" applyBorder="1" applyAlignment="1">
      <alignment horizontal="left"/>
    </xf>
    <xf numFmtId="0" fontId="28" fillId="0" borderId="20" xfId="0" applyFont="1" applyBorder="1" applyAlignment="1">
      <alignment horizontal="left"/>
    </xf>
    <xf numFmtId="0" fontId="70" fillId="16" borderId="18" xfId="0" applyFont="1" applyFill="1" applyBorder="1" applyAlignment="1">
      <alignment horizontal="left"/>
    </xf>
    <xf numFmtId="0" fontId="17" fillId="0" borderId="0" xfId="0" applyFont="1"/>
    <xf numFmtId="0" fontId="9" fillId="0" borderId="0" xfId="0" applyFont="1"/>
    <xf numFmtId="0" fontId="14" fillId="4" borderId="0" xfId="0" applyFont="1" applyFill="1"/>
    <xf numFmtId="0" fontId="14" fillId="4" borderId="0" xfId="0" applyFont="1" applyFill="1" applyAlignment="1">
      <alignment horizontal="center"/>
    </xf>
    <xf numFmtId="0" fontId="19" fillId="5" borderId="64" xfId="0" applyFont="1" applyFill="1" applyBorder="1" applyAlignment="1">
      <alignment horizontal="left"/>
    </xf>
    <xf numFmtId="0" fontId="0" fillId="5" borderId="65" xfId="0" applyFill="1" applyBorder="1"/>
    <xf numFmtId="0" fontId="19" fillId="5" borderId="0" xfId="0" applyFont="1" applyFill="1"/>
    <xf numFmtId="0" fontId="19" fillId="5" borderId="65" xfId="0" applyFont="1" applyFill="1" applyBorder="1"/>
    <xf numFmtId="0" fontId="0" fillId="5" borderId="0" xfId="0" applyFill="1"/>
    <xf numFmtId="0" fontId="9" fillId="5" borderId="56" xfId="0" applyFont="1" applyFill="1" applyBorder="1" applyAlignment="1">
      <alignment horizontal="center"/>
    </xf>
    <xf numFmtId="14" fontId="28" fillId="5" borderId="57" xfId="0" applyNumberFormat="1" applyFont="1" applyFill="1" applyBorder="1" applyAlignment="1">
      <alignment horizontal="left"/>
    </xf>
    <xf numFmtId="0" fontId="49" fillId="5" borderId="19" xfId="0" applyFont="1" applyFill="1" applyBorder="1" applyAlignment="1">
      <alignment horizontal="center" vertical="center"/>
    </xf>
    <xf numFmtId="0" fontId="67" fillId="5" borderId="25" xfId="0" applyFont="1" applyFill="1" applyBorder="1" applyAlignment="1">
      <alignment horizontal="center" vertical="center"/>
    </xf>
    <xf numFmtId="0" fontId="65" fillId="5" borderId="17" xfId="63" applyFont="1" applyFill="1" applyBorder="1" applyAlignment="1">
      <alignment horizontal="center" vertical="center"/>
    </xf>
    <xf numFmtId="2" fontId="51" fillId="5" borderId="5" xfId="0" applyNumberFormat="1" applyFont="1" applyFill="1" applyBorder="1" applyAlignment="1">
      <alignment horizontal="center"/>
    </xf>
    <xf numFmtId="0" fontId="14" fillId="5" borderId="0" xfId="0" applyFont="1" applyFill="1"/>
    <xf numFmtId="0" fontId="8" fillId="5" borderId="19" xfId="0" applyFont="1" applyFill="1" applyBorder="1" applyAlignment="1">
      <alignment horizontal="center"/>
    </xf>
    <xf numFmtId="0" fontId="9" fillId="5" borderId="25" xfId="0" applyFont="1" applyFill="1" applyBorder="1" applyAlignment="1">
      <alignment horizontal="center"/>
    </xf>
    <xf numFmtId="0" fontId="63" fillId="5" borderId="0" xfId="63" applyFont="1" applyFill="1"/>
    <xf numFmtId="0" fontId="14" fillId="5" borderId="5" xfId="0" applyFont="1" applyFill="1" applyBorder="1"/>
    <xf numFmtId="0" fontId="68" fillId="8" borderId="54" xfId="0" applyFont="1" applyFill="1" applyBorder="1" applyAlignment="1">
      <alignment horizontal="center" vertical="center"/>
    </xf>
    <xf numFmtId="0" fontId="69" fillId="8" borderId="54" xfId="0" applyFont="1" applyFill="1" applyBorder="1" applyAlignment="1">
      <alignment horizontal="center" vertical="center"/>
    </xf>
    <xf numFmtId="0" fontId="68" fillId="8" borderId="54" xfId="63" applyFont="1" applyFill="1" applyBorder="1" applyAlignment="1">
      <alignment horizontal="center" vertical="center"/>
    </xf>
    <xf numFmtId="0" fontId="14" fillId="8" borderId="0" xfId="0" applyFont="1" applyFill="1"/>
    <xf numFmtId="0" fontId="13" fillId="17" borderId="4" xfId="0" applyFont="1" applyFill="1" applyBorder="1" applyAlignment="1">
      <alignment horizontal="center"/>
    </xf>
    <xf numFmtId="0" fontId="13" fillId="17" borderId="9" xfId="0" applyFont="1" applyFill="1" applyBorder="1" applyAlignment="1">
      <alignment horizontal="left"/>
    </xf>
    <xf numFmtId="0" fontId="14" fillId="17" borderId="0" xfId="0" applyFont="1" applyFill="1"/>
    <xf numFmtId="0" fontId="13" fillId="17" borderId="68" xfId="0" applyFont="1" applyFill="1" applyBorder="1" applyAlignment="1">
      <alignment horizontal="center"/>
    </xf>
    <xf numFmtId="0" fontId="9" fillId="17" borderId="21" xfId="0" applyFont="1" applyFill="1" applyBorder="1" applyAlignment="1">
      <alignment horizontal="center"/>
    </xf>
    <xf numFmtId="0" fontId="13" fillId="17" borderId="69" xfId="63" applyFont="1" applyFill="1" applyBorder="1" applyAlignment="1">
      <alignment horizontal="center"/>
    </xf>
    <xf numFmtId="0" fontId="35" fillId="17" borderId="21" xfId="0" applyFont="1" applyFill="1" applyBorder="1" applyAlignment="1">
      <alignment horizontal="center"/>
    </xf>
    <xf numFmtId="2" fontId="13" fillId="17" borderId="21" xfId="0" applyNumberFormat="1" applyFont="1" applyFill="1" applyBorder="1" applyAlignment="1">
      <alignment horizontal="center"/>
    </xf>
    <xf numFmtId="0" fontId="50" fillId="0" borderId="1" xfId="0" applyFont="1" applyBorder="1" applyAlignment="1">
      <alignment horizontal="center" vertical="center"/>
    </xf>
    <xf numFmtId="0" fontId="52" fillId="4" borderId="1" xfId="0" applyFont="1" applyFill="1" applyBorder="1" applyAlignment="1">
      <alignment horizontal="center" vertical="center"/>
    </xf>
    <xf numFmtId="0" fontId="8" fillId="18" borderId="25" xfId="65" applyFont="1" applyFill="1" applyBorder="1" applyAlignment="1">
      <alignment horizontal="center"/>
    </xf>
    <xf numFmtId="0" fontId="52" fillId="0" borderId="33" xfId="0" applyFont="1" applyBorder="1" applyAlignment="1">
      <alignment horizontal="center" vertical="center"/>
    </xf>
    <xf numFmtId="0" fontId="49" fillId="18" borderId="25" xfId="65" applyFont="1" applyFill="1" applyBorder="1" applyAlignment="1">
      <alignment horizontal="center" vertical="center"/>
    </xf>
    <xf numFmtId="0" fontId="13" fillId="19" borderId="4" xfId="0" applyFont="1" applyFill="1" applyBorder="1" applyAlignment="1">
      <alignment horizontal="center"/>
    </xf>
    <xf numFmtId="0" fontId="33" fillId="0" borderId="0" xfId="0" applyFont="1" applyAlignment="1">
      <alignment horizontal="center" vertical="top" wrapText="1"/>
    </xf>
    <xf numFmtId="0" fontId="35" fillId="5" borderId="6" xfId="0" applyFont="1" applyFill="1" applyBorder="1" applyAlignment="1">
      <alignment horizontal="center"/>
    </xf>
    <xf numFmtId="0" fontId="49" fillId="5" borderId="6" xfId="0" applyFont="1" applyFill="1" applyBorder="1" applyAlignment="1">
      <alignment horizontal="center"/>
    </xf>
    <xf numFmtId="0" fontId="34" fillId="0" borderId="0" xfId="0" applyFont="1" applyAlignment="1">
      <alignment horizontal="center"/>
    </xf>
    <xf numFmtId="0" fontId="72" fillId="0" borderId="1" xfId="0" applyFont="1" applyBorder="1" applyAlignment="1">
      <alignment horizontal="center" vertical="center"/>
    </xf>
    <xf numFmtId="0" fontId="68" fillId="20" borderId="54" xfId="0" applyFont="1" applyFill="1" applyBorder="1" applyAlignment="1">
      <alignment horizontal="center" vertical="center"/>
    </xf>
    <xf numFmtId="0" fontId="49" fillId="18" borderId="19" xfId="0" applyFont="1" applyFill="1" applyBorder="1" applyAlignment="1">
      <alignment horizontal="center" vertical="center"/>
    </xf>
    <xf numFmtId="0" fontId="13" fillId="19" borderId="70" xfId="0" applyFont="1" applyFill="1" applyBorder="1" applyAlignment="1">
      <alignment horizontal="center"/>
    </xf>
    <xf numFmtId="0" fontId="73" fillId="0" borderId="0" xfId="0" applyFont="1"/>
    <xf numFmtId="0" fontId="73" fillId="0" borderId="0" xfId="0" applyFont="1" applyAlignment="1">
      <alignment horizontal="left"/>
    </xf>
    <xf numFmtId="0" fontId="20" fillId="0" borderId="0" xfId="0" applyFont="1"/>
    <xf numFmtId="0" fontId="20" fillId="4" borderId="0" xfId="0" applyFont="1" applyFill="1"/>
    <xf numFmtId="0" fontId="20" fillId="4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74" fillId="5" borderId="0" xfId="0" applyFont="1" applyFill="1" applyAlignment="1">
      <alignment horizontal="center" vertical="center"/>
    </xf>
    <xf numFmtId="1" fontId="75" fillId="0" borderId="1" xfId="0" applyNumberFormat="1" applyFont="1" applyBorder="1" applyAlignment="1">
      <alignment horizontal="center"/>
    </xf>
    <xf numFmtId="1" fontId="20" fillId="0" borderId="0" xfId="0" applyNumberFormat="1" applyFont="1" applyAlignment="1">
      <alignment horizontal="center"/>
    </xf>
    <xf numFmtId="3" fontId="46" fillId="2" borderId="32" xfId="6" applyNumberFormat="1" applyFont="1" applyFill="1" applyBorder="1"/>
    <xf numFmtId="0" fontId="43" fillId="2" borderId="32" xfId="6" applyFont="1" applyFill="1" applyBorder="1"/>
    <xf numFmtId="0" fontId="46" fillId="2" borderId="32" xfId="6" applyFont="1" applyFill="1" applyBorder="1"/>
    <xf numFmtId="0" fontId="46" fillId="5" borderId="55" xfId="6" applyFont="1" applyFill="1" applyBorder="1" applyAlignment="1">
      <alignment horizontal="left"/>
    </xf>
    <xf numFmtId="0" fontId="43" fillId="5" borderId="14" xfId="6" applyFont="1" applyFill="1" applyBorder="1"/>
    <xf numFmtId="0" fontId="46" fillId="5" borderId="0" xfId="6" applyFont="1" applyFill="1"/>
    <xf numFmtId="0" fontId="46" fillId="5" borderId="14" xfId="6" applyFont="1" applyFill="1" applyBorder="1"/>
    <xf numFmtId="0" fontId="43" fillId="5" borderId="0" xfId="6" applyFont="1" applyFill="1"/>
    <xf numFmtId="0" fontId="19" fillId="2" borderId="64" xfId="6" applyFont="1" applyFill="1" applyBorder="1" applyAlignment="1">
      <alignment horizontal="left" vertical="center"/>
    </xf>
    <xf numFmtId="0" fontId="6" fillId="2" borderId="66" xfId="6" applyFill="1" applyBorder="1"/>
    <xf numFmtId="0" fontId="19" fillId="0" borderId="64" xfId="6" applyFont="1" applyBorder="1" applyAlignment="1">
      <alignment vertical="center"/>
    </xf>
    <xf numFmtId="0" fontId="6" fillId="2" borderId="65" xfId="6" applyFill="1" applyBorder="1"/>
    <xf numFmtId="0" fontId="8" fillId="5" borderId="54" xfId="0" applyFont="1" applyFill="1" applyBorder="1" applyAlignment="1">
      <alignment horizontal="left"/>
    </xf>
    <xf numFmtId="14" fontId="8" fillId="18" borderId="55" xfId="0" applyNumberFormat="1" applyFont="1" applyFill="1" applyBorder="1" applyAlignment="1">
      <alignment horizontal="center"/>
    </xf>
    <xf numFmtId="0" fontId="49" fillId="0" borderId="74" xfId="0" applyFont="1" applyBorder="1" applyAlignment="1">
      <alignment horizontal="center" vertical="center"/>
    </xf>
    <xf numFmtId="0" fontId="52" fillId="0" borderId="73" xfId="0" applyFont="1" applyBorder="1" applyAlignment="1">
      <alignment horizontal="center" vertical="center"/>
    </xf>
    <xf numFmtId="0" fontId="65" fillId="5" borderId="5" xfId="0" applyFont="1" applyFill="1" applyBorder="1"/>
    <xf numFmtId="0" fontId="63" fillId="5" borderId="5" xfId="0" applyFont="1" applyFill="1" applyBorder="1"/>
    <xf numFmtId="0" fontId="13" fillId="17" borderId="21" xfId="0" applyFont="1" applyFill="1" applyBorder="1" applyAlignment="1">
      <alignment horizontal="center"/>
    </xf>
    <xf numFmtId="0" fontId="80" fillId="0" borderId="0" xfId="0" applyFont="1"/>
    <xf numFmtId="0" fontId="10" fillId="0" borderId="82" xfId="0" applyFont="1" applyBorder="1" applyAlignment="1" applyProtection="1">
      <alignment horizontal="center"/>
      <protection locked="0"/>
    </xf>
    <xf numFmtId="0" fontId="10" fillId="0" borderId="35" xfId="0" applyFont="1" applyBorder="1" applyAlignment="1" applyProtection="1">
      <alignment horizontal="center"/>
      <protection locked="0"/>
    </xf>
    <xf numFmtId="0" fontId="7" fillId="0" borderId="0" xfId="1782"/>
    <xf numFmtId="0" fontId="7" fillId="0" borderId="0" xfId="1782" applyAlignment="1">
      <alignment horizontal="left"/>
    </xf>
    <xf numFmtId="0" fontId="89" fillId="0" borderId="0" xfId="1782" applyFont="1"/>
    <xf numFmtId="0" fontId="83" fillId="0" borderId="0" xfId="1782" applyFont="1" applyAlignment="1">
      <alignment horizontal="center" vertical="center"/>
    </xf>
    <xf numFmtId="0" fontId="7" fillId="0" borderId="0" xfId="1782" applyAlignment="1">
      <alignment horizontal="center" vertical="center"/>
    </xf>
    <xf numFmtId="0" fontId="92" fillId="0" borderId="86" xfId="1782" applyFont="1" applyBorder="1" applyAlignment="1">
      <alignment horizontal="left" vertical="center" wrapText="1"/>
    </xf>
    <xf numFmtId="0" fontId="86" fillId="0" borderId="87" xfId="1782" applyFont="1" applyBorder="1" applyAlignment="1">
      <alignment horizontal="center" vertical="center" wrapText="1"/>
    </xf>
    <xf numFmtId="0" fontId="85" fillId="0" borderId="0" xfId="1782" applyFont="1" applyAlignment="1">
      <alignment vertical="center"/>
    </xf>
    <xf numFmtId="49" fontId="90" fillId="0" borderId="86" xfId="1782" applyNumberFormat="1" applyFont="1" applyBorder="1" applyAlignment="1">
      <alignment horizontal="center" vertical="center" wrapText="1"/>
    </xf>
    <xf numFmtId="0" fontId="93" fillId="0" borderId="87" xfId="1782" applyFont="1" applyBorder="1" applyAlignment="1">
      <alignment horizontal="center" vertical="center" wrapText="1"/>
    </xf>
    <xf numFmtId="0" fontId="90" fillId="0" borderId="0" xfId="1782" applyFont="1" applyAlignment="1">
      <alignment horizontal="center" vertical="center"/>
    </xf>
    <xf numFmtId="0" fontId="105" fillId="0" borderId="0" xfId="1782" applyFont="1" applyAlignment="1">
      <alignment vertical="center"/>
    </xf>
    <xf numFmtId="49" fontId="93" fillId="0" borderId="87" xfId="1782" applyNumberFormat="1" applyFont="1" applyBorder="1" applyAlignment="1">
      <alignment horizontal="center" vertical="center" wrapText="1"/>
    </xf>
    <xf numFmtId="0" fontId="7" fillId="0" borderId="0" xfId="1782" applyAlignment="1">
      <alignment vertical="top"/>
    </xf>
    <xf numFmtId="0" fontId="107" fillId="0" borderId="0" xfId="1782" applyFont="1"/>
    <xf numFmtId="0" fontId="109" fillId="0" borderId="0" xfId="1782" applyFont="1"/>
    <xf numFmtId="0" fontId="19" fillId="0" borderId="55" xfId="6" applyFont="1" applyBorder="1"/>
    <xf numFmtId="0" fontId="110" fillId="2" borderId="55" xfId="6" applyFont="1" applyFill="1" applyBorder="1"/>
    <xf numFmtId="0" fontId="78" fillId="0" borderId="95" xfId="0" applyFont="1" applyBorder="1" applyAlignment="1" applyProtection="1">
      <alignment horizontal="center"/>
      <protection locked="0"/>
    </xf>
    <xf numFmtId="49" fontId="79" fillId="0" borderId="97" xfId="0" applyNumberFormat="1" applyFont="1" applyBorder="1" applyAlignment="1" applyProtection="1">
      <alignment horizontal="center"/>
      <protection locked="0"/>
    </xf>
    <xf numFmtId="0" fontId="8" fillId="5" borderId="65" xfId="0" applyFont="1" applyFill="1" applyBorder="1" applyAlignment="1">
      <alignment horizontal="center"/>
    </xf>
    <xf numFmtId="0" fontId="68" fillId="8" borderId="102" xfId="0" applyFont="1" applyFill="1" applyBorder="1" applyAlignment="1">
      <alignment horizontal="center" vertical="center"/>
    </xf>
    <xf numFmtId="0" fontId="50" fillId="4" borderId="24" xfId="0" applyFont="1" applyFill="1" applyBorder="1" applyAlignment="1">
      <alignment horizontal="center" vertical="center"/>
    </xf>
    <xf numFmtId="0" fontId="49" fillId="5" borderId="65" xfId="0" applyFont="1" applyFill="1" applyBorder="1" applyAlignment="1">
      <alignment horizontal="center" vertical="center"/>
    </xf>
    <xf numFmtId="0" fontId="13" fillId="17" borderId="103" xfId="0" applyFont="1" applyFill="1" applyBorder="1" applyAlignment="1">
      <alignment horizontal="center"/>
    </xf>
    <xf numFmtId="0" fontId="63" fillId="5" borderId="6" xfId="63" applyFont="1" applyFill="1" applyBorder="1"/>
    <xf numFmtId="0" fontId="68" fillId="8" borderId="104" xfId="63" applyFont="1" applyFill="1" applyBorder="1" applyAlignment="1">
      <alignment horizontal="center" vertical="center"/>
    </xf>
    <xf numFmtId="0" fontId="65" fillId="5" borderId="5" xfId="63" applyFont="1" applyFill="1" applyBorder="1" applyAlignment="1">
      <alignment horizontal="center" vertical="center"/>
    </xf>
    <xf numFmtId="0" fontId="13" fillId="17" borderId="21" xfId="63" applyFont="1" applyFill="1" applyBorder="1" applyAlignment="1">
      <alignment horizontal="center"/>
    </xf>
    <xf numFmtId="0" fontId="77" fillId="0" borderId="11" xfId="0" applyFont="1" applyBorder="1" applyAlignment="1" applyProtection="1">
      <alignment horizontal="center"/>
      <protection locked="0"/>
    </xf>
    <xf numFmtId="0" fontId="115" fillId="4" borderId="105" xfId="0" applyFont="1" applyFill="1" applyBorder="1" applyAlignment="1" applyProtection="1">
      <alignment horizontal="center"/>
      <protection locked="0"/>
    </xf>
    <xf numFmtId="0" fontId="115" fillId="4" borderId="82" xfId="0" applyFont="1" applyFill="1" applyBorder="1" applyAlignment="1" applyProtection="1">
      <alignment horizontal="center"/>
      <protection locked="0"/>
    </xf>
    <xf numFmtId="0" fontId="115" fillId="4" borderId="18" xfId="0" applyFont="1" applyFill="1" applyBorder="1" applyAlignment="1" applyProtection="1">
      <alignment horizontal="center"/>
      <protection locked="0"/>
    </xf>
    <xf numFmtId="0" fontId="115" fillId="4" borderId="35" xfId="0" applyFont="1" applyFill="1" applyBorder="1" applyAlignment="1" applyProtection="1">
      <alignment horizontal="center"/>
      <protection locked="0"/>
    </xf>
    <xf numFmtId="0" fontId="117" fillId="4" borderId="108" xfId="0" applyFont="1" applyFill="1" applyBorder="1" applyAlignment="1" applyProtection="1">
      <alignment horizontal="center"/>
      <protection locked="0"/>
    </xf>
    <xf numFmtId="0" fontId="37" fillId="0" borderId="18" xfId="0" applyFont="1" applyBorder="1" applyProtection="1">
      <protection locked="0"/>
    </xf>
    <xf numFmtId="0" fontId="118" fillId="0" borderId="35" xfId="0" applyFont="1" applyBorder="1" applyProtection="1">
      <protection locked="0"/>
    </xf>
    <xf numFmtId="0" fontId="78" fillId="0" borderId="108" xfId="0" applyFont="1" applyBorder="1" applyAlignment="1" applyProtection="1">
      <alignment horizontal="center"/>
      <protection locked="0"/>
    </xf>
    <xf numFmtId="0" fontId="121" fillId="4" borderId="105" xfId="0" applyFont="1" applyFill="1" applyBorder="1" applyAlignment="1" applyProtection="1">
      <alignment horizontal="center"/>
      <protection locked="0"/>
    </xf>
    <xf numFmtId="0" fontId="121" fillId="4" borderId="18" xfId="0" applyFont="1" applyFill="1" applyBorder="1" applyAlignment="1" applyProtection="1">
      <alignment horizontal="center"/>
      <protection locked="0"/>
    </xf>
    <xf numFmtId="49" fontId="79" fillId="0" borderId="109" xfId="0" applyNumberFormat="1" applyFont="1" applyBorder="1" applyAlignment="1" applyProtection="1">
      <alignment horizontal="center"/>
      <protection locked="0"/>
    </xf>
    <xf numFmtId="0" fontId="123" fillId="4" borderId="7" xfId="0" applyFont="1" applyFill="1" applyBorder="1" applyAlignment="1">
      <alignment horizontal="center" vertical="center"/>
    </xf>
    <xf numFmtId="0" fontId="123" fillId="4" borderId="17" xfId="63" applyFont="1" applyFill="1" applyBorder="1" applyAlignment="1">
      <alignment horizontal="center" vertical="center"/>
    </xf>
    <xf numFmtId="0" fontId="124" fillId="4" borderId="25" xfId="0" applyFont="1" applyFill="1" applyBorder="1" applyAlignment="1">
      <alignment horizontal="left" vertical="center"/>
    </xf>
    <xf numFmtId="0" fontId="123" fillId="4" borderId="5" xfId="63" applyFont="1" applyFill="1" applyBorder="1" applyAlignment="1">
      <alignment horizontal="center" vertical="center"/>
    </xf>
    <xf numFmtId="0" fontId="123" fillId="4" borderId="65" xfId="0" applyFont="1" applyFill="1" applyBorder="1" applyAlignment="1">
      <alignment horizontal="center" vertical="center"/>
    </xf>
    <xf numFmtId="0" fontId="125" fillId="0" borderId="5" xfId="0" applyFont="1" applyBorder="1" applyAlignment="1">
      <alignment horizontal="center" vertical="center"/>
    </xf>
    <xf numFmtId="0" fontId="123" fillId="4" borderId="5" xfId="0" applyFont="1" applyFill="1" applyBorder="1" applyAlignment="1">
      <alignment horizontal="center" vertical="center"/>
    </xf>
    <xf numFmtId="0" fontId="126" fillId="4" borderId="5" xfId="0" applyFont="1" applyFill="1" applyBorder="1" applyAlignment="1">
      <alignment horizontal="center" vertical="center"/>
    </xf>
    <xf numFmtId="0" fontId="126" fillId="4" borderId="17" xfId="63" applyFont="1" applyFill="1" applyBorder="1" applyAlignment="1">
      <alignment horizontal="center" vertical="center"/>
    </xf>
    <xf numFmtId="0" fontId="127" fillId="4" borderId="25" xfId="0" applyFont="1" applyFill="1" applyBorder="1" applyAlignment="1">
      <alignment horizontal="left" vertical="center"/>
    </xf>
    <xf numFmtId="0" fontId="126" fillId="4" borderId="5" xfId="63" applyFont="1" applyFill="1" applyBorder="1" applyAlignment="1">
      <alignment horizontal="center" vertical="center"/>
    </xf>
    <xf numFmtId="0" fontId="126" fillId="4" borderId="65" xfId="0" applyFont="1" applyFill="1" applyBorder="1" applyAlignment="1">
      <alignment horizontal="center" vertical="center"/>
    </xf>
    <xf numFmtId="0" fontId="126" fillId="0" borderId="5" xfId="0" applyFont="1" applyBorder="1" applyAlignment="1">
      <alignment horizontal="center" vertical="center"/>
    </xf>
    <xf numFmtId="0" fontId="126" fillId="4" borderId="75" xfId="0" applyFont="1" applyFill="1" applyBorder="1" applyAlignment="1">
      <alignment horizontal="center" vertical="center"/>
    </xf>
    <xf numFmtId="0" fontId="126" fillId="0" borderId="75" xfId="0" applyFont="1" applyBorder="1" applyAlignment="1">
      <alignment horizontal="center" vertical="center"/>
    </xf>
    <xf numFmtId="0" fontId="126" fillId="4" borderId="63" xfId="63" applyFont="1" applyFill="1" applyBorder="1" applyAlignment="1">
      <alignment horizontal="center" vertical="center"/>
    </xf>
    <xf numFmtId="0" fontId="127" fillId="4" borderId="59" xfId="0" applyFont="1" applyFill="1" applyBorder="1" applyAlignment="1">
      <alignment horizontal="left" vertical="center"/>
    </xf>
    <xf numFmtId="0" fontId="126" fillId="4" borderId="75" xfId="63" applyFont="1" applyFill="1" applyBorder="1" applyAlignment="1">
      <alignment horizontal="center" vertical="center"/>
    </xf>
    <xf numFmtId="0" fontId="126" fillId="4" borderId="83" xfId="0" applyFont="1" applyFill="1" applyBorder="1" applyAlignment="1">
      <alignment horizontal="center" vertical="center"/>
    </xf>
    <xf numFmtId="1" fontId="51" fillId="0" borderId="75" xfId="0" applyNumberFormat="1" applyFont="1" applyBorder="1" applyAlignment="1">
      <alignment horizontal="center"/>
    </xf>
    <xf numFmtId="1" fontId="51" fillId="4" borderId="5" xfId="0" applyNumberFormat="1" applyFont="1" applyFill="1" applyBorder="1" applyAlignment="1">
      <alignment horizontal="center"/>
    </xf>
    <xf numFmtId="1" fontId="51" fillId="4" borderId="75" xfId="0" applyNumberFormat="1" applyFont="1" applyFill="1" applyBorder="1" applyAlignment="1">
      <alignment horizontal="center"/>
    </xf>
    <xf numFmtId="0" fontId="90" fillId="0" borderId="86" xfId="1782" applyFont="1" applyBorder="1" applyAlignment="1">
      <alignment horizontal="center" vertical="center" wrapText="1"/>
    </xf>
    <xf numFmtId="0" fontId="7" fillId="0" borderId="0" xfId="1782" applyAlignment="1">
      <alignment vertical="center"/>
    </xf>
    <xf numFmtId="0" fontId="52" fillId="0" borderId="97" xfId="0" applyFont="1" applyBorder="1" applyAlignment="1">
      <alignment horizontal="center" vertical="center"/>
    </xf>
    <xf numFmtId="0" fontId="112" fillId="4" borderId="56" xfId="0" applyFont="1" applyFill="1" applyBorder="1" applyAlignment="1">
      <alignment horizontal="center"/>
    </xf>
    <xf numFmtId="0" fontId="130" fillId="0" borderId="26" xfId="0" applyFont="1" applyBorder="1" applyAlignment="1">
      <alignment horizontal="center" vertical="center"/>
    </xf>
    <xf numFmtId="0" fontId="130" fillId="0" borderId="25" xfId="0" applyFont="1" applyBorder="1" applyAlignment="1">
      <alignment horizontal="center" vertical="center"/>
    </xf>
    <xf numFmtId="0" fontId="131" fillId="0" borderId="25" xfId="0" applyFont="1" applyBorder="1" applyAlignment="1">
      <alignment horizontal="center" vertical="center"/>
    </xf>
    <xf numFmtId="0" fontId="131" fillId="0" borderId="59" xfId="0" applyFont="1" applyBorder="1" applyAlignment="1">
      <alignment horizontal="center" vertical="center"/>
    </xf>
    <xf numFmtId="0" fontId="23" fillId="2" borderId="82" xfId="6" applyFont="1" applyFill="1" applyBorder="1"/>
    <xf numFmtId="0" fontId="24" fillId="2" borderId="82" xfId="6" applyFont="1" applyFill="1" applyBorder="1"/>
    <xf numFmtId="0" fontId="6" fillId="2" borderId="83" xfId="6" applyFill="1" applyBorder="1"/>
    <xf numFmtId="0" fontId="24" fillId="2" borderId="64" xfId="6" applyFont="1" applyFill="1" applyBorder="1"/>
    <xf numFmtId="0" fontId="6" fillId="2" borderId="64" xfId="6" applyFill="1" applyBorder="1"/>
    <xf numFmtId="3" fontId="26" fillId="2" borderId="66" xfId="6" applyNumberFormat="1" applyFont="1" applyFill="1" applyBorder="1"/>
    <xf numFmtId="0" fontId="24" fillId="2" borderId="110" xfId="6" applyFont="1" applyFill="1" applyBorder="1"/>
    <xf numFmtId="3" fontId="6" fillId="2" borderId="97" xfId="6" applyNumberFormat="1" applyFill="1" applyBorder="1"/>
    <xf numFmtId="0" fontId="6" fillId="2" borderId="108" xfId="6" applyFill="1" applyBorder="1"/>
    <xf numFmtId="0" fontId="6" fillId="2" borderId="82" xfId="6" applyFill="1" applyBorder="1" applyAlignment="1">
      <alignment wrapText="1"/>
    </xf>
    <xf numFmtId="0" fontId="6" fillId="2" borderId="82" xfId="6" applyFill="1" applyBorder="1" applyAlignment="1">
      <alignment horizontal="left"/>
    </xf>
    <xf numFmtId="0" fontId="6" fillId="2" borderId="63" xfId="6" applyFill="1" applyBorder="1"/>
    <xf numFmtId="0" fontId="6" fillId="2" borderId="82" xfId="6" applyFill="1" applyBorder="1" applyAlignment="1">
      <alignment horizontal="center"/>
    </xf>
    <xf numFmtId="0" fontId="6" fillId="2" borderId="63" xfId="6" applyFill="1" applyBorder="1" applyAlignment="1">
      <alignment horizontal="center"/>
    </xf>
    <xf numFmtId="0" fontId="6" fillId="2" borderId="110" xfId="6" applyFill="1" applyBorder="1" applyAlignment="1">
      <alignment horizontal="center"/>
    </xf>
    <xf numFmtId="0" fontId="6" fillId="2" borderId="110" xfId="6" applyFill="1" applyBorder="1"/>
    <xf numFmtId="0" fontId="6" fillId="2" borderId="97" xfId="6" applyFill="1" applyBorder="1"/>
    <xf numFmtId="0" fontId="6" fillId="2" borderId="111" xfId="6" applyFill="1" applyBorder="1"/>
    <xf numFmtId="0" fontId="6" fillId="2" borderId="111" xfId="6" applyFill="1" applyBorder="1" applyAlignment="1">
      <alignment horizontal="center"/>
    </xf>
    <xf numFmtId="0" fontId="6" fillId="2" borderId="64" xfId="6" applyFill="1" applyBorder="1" applyAlignment="1">
      <alignment horizontal="right"/>
    </xf>
    <xf numFmtId="0" fontId="6" fillId="2" borderId="66" xfId="6" applyFill="1" applyBorder="1" applyAlignment="1">
      <alignment horizontal="center"/>
    </xf>
    <xf numFmtId="0" fontId="6" fillId="2" borderId="65" xfId="6" applyFill="1" applyBorder="1" applyAlignment="1">
      <alignment horizontal="center"/>
    </xf>
    <xf numFmtId="0" fontId="46" fillId="5" borderId="64" xfId="6" applyFont="1" applyFill="1" applyBorder="1" applyAlignment="1">
      <alignment horizontal="left"/>
    </xf>
    <xf numFmtId="0" fontId="43" fillId="5" borderId="65" xfId="6" applyFont="1" applyFill="1" applyBorder="1"/>
    <xf numFmtId="2" fontId="19" fillId="2" borderId="65" xfId="6" applyNumberFormat="1" applyFont="1" applyFill="1" applyBorder="1" applyAlignment="1">
      <alignment horizontal="right"/>
    </xf>
    <xf numFmtId="0" fontId="19" fillId="2" borderId="64" xfId="6" applyFont="1" applyFill="1" applyBorder="1"/>
    <xf numFmtId="2" fontId="19" fillId="2" borderId="66" xfId="6" applyNumberFormat="1" applyFont="1" applyFill="1" applyBorder="1" applyAlignment="1">
      <alignment horizontal="right"/>
    </xf>
    <xf numFmtId="0" fontId="46" fillId="5" borderId="65" xfId="6" applyFont="1" applyFill="1" applyBorder="1"/>
    <xf numFmtId="0" fontId="48" fillId="4" borderId="64" xfId="6" applyFont="1" applyFill="1" applyBorder="1" applyAlignment="1">
      <alignment horizontal="left"/>
    </xf>
    <xf numFmtId="0" fontId="6" fillId="4" borderId="66" xfId="6" applyFill="1" applyBorder="1"/>
    <xf numFmtId="0" fontId="6" fillId="2" borderId="66" xfId="6" applyFill="1" applyBorder="1" applyAlignment="1">
      <alignment horizontal="right"/>
    </xf>
    <xf numFmtId="0" fontId="19" fillId="0" borderId="108" xfId="6" applyFont="1" applyBorder="1"/>
    <xf numFmtId="49" fontId="6" fillId="2" borderId="66" xfId="6" applyNumberFormat="1" applyFill="1" applyBorder="1"/>
    <xf numFmtId="16" fontId="6" fillId="2" borderId="64" xfId="6" applyNumberFormat="1" applyFill="1" applyBorder="1"/>
    <xf numFmtId="2" fontId="19" fillId="2" borderId="66" xfId="6" applyNumberFormat="1" applyFont="1" applyFill="1" applyBorder="1" applyAlignment="1">
      <alignment horizontal="left"/>
    </xf>
    <xf numFmtId="0" fontId="6" fillId="0" borderId="64" xfId="6" applyBorder="1"/>
    <xf numFmtId="0" fontId="121" fillId="0" borderId="105" xfId="0" applyFont="1" applyBorder="1" applyAlignment="1" applyProtection="1">
      <alignment horizontal="center"/>
      <protection locked="0"/>
    </xf>
    <xf numFmtId="0" fontId="121" fillId="0" borderId="18" xfId="0" applyFont="1" applyBorder="1" applyAlignment="1" applyProtection="1">
      <alignment horizontal="center"/>
      <protection locked="0"/>
    </xf>
    <xf numFmtId="0" fontId="133" fillId="0" borderId="0" xfId="1783" applyFont="1"/>
    <xf numFmtId="0" fontId="134" fillId="0" borderId="0" xfId="1783" applyFont="1" applyAlignment="1">
      <alignment horizontal="center" vertical="center"/>
    </xf>
    <xf numFmtId="0" fontId="135" fillId="0" borderId="0" xfId="1783" applyFont="1" applyAlignment="1">
      <alignment horizontal="center" vertical="center" shrinkToFit="1"/>
    </xf>
    <xf numFmtId="0" fontId="136" fillId="0" borderId="0" xfId="1783" applyFont="1" applyAlignment="1">
      <alignment vertical="center" shrinkToFit="1"/>
    </xf>
    <xf numFmtId="0" fontId="132" fillId="0" borderId="0" xfId="1783" applyFont="1"/>
    <xf numFmtId="0" fontId="1" fillId="15" borderId="112" xfId="1783" applyFill="1" applyBorder="1"/>
    <xf numFmtId="0" fontId="1" fillId="0" borderId="112" xfId="1783" applyBorder="1"/>
    <xf numFmtId="0" fontId="137" fillId="0" borderId="0" xfId="1783" applyFont="1" applyAlignment="1">
      <alignment horizontal="center"/>
    </xf>
    <xf numFmtId="14" fontId="134" fillId="5" borderId="0" xfId="1783" applyNumberFormat="1" applyFont="1" applyFill="1" applyAlignment="1" applyProtection="1">
      <alignment horizontal="center" vertical="center" shrinkToFit="1"/>
      <protection locked="0"/>
    </xf>
    <xf numFmtId="0" fontId="135" fillId="9" borderId="64" xfId="1783" applyFont="1" applyFill="1" applyBorder="1" applyAlignment="1">
      <alignment horizontal="center" vertical="center"/>
    </xf>
    <xf numFmtId="0" fontId="136" fillId="5" borderId="112" xfId="1783" applyFont="1" applyFill="1" applyBorder="1" applyAlignment="1" applyProtection="1">
      <alignment vertical="center" shrinkToFit="1"/>
      <protection locked="0"/>
    </xf>
    <xf numFmtId="0" fontId="136" fillId="5" borderId="112" xfId="1783" applyFont="1" applyFill="1" applyBorder="1" applyAlignment="1" applyProtection="1">
      <alignment vertical="center" wrapText="1" shrinkToFit="1"/>
      <protection locked="0"/>
    </xf>
    <xf numFmtId="0" fontId="136" fillId="5" borderId="112" xfId="1783" applyFont="1" applyFill="1" applyBorder="1" applyAlignment="1" applyProtection="1">
      <alignment horizontal="left" vertical="center" shrinkToFit="1"/>
      <protection locked="0"/>
    </xf>
    <xf numFmtId="49" fontId="133" fillId="0" borderId="0" xfId="1783" applyNumberFormat="1" applyFont="1"/>
    <xf numFmtId="14" fontId="134" fillId="0" borderId="0" xfId="1783" applyNumberFormat="1" applyFont="1" applyAlignment="1">
      <alignment horizontal="center" vertical="center" shrinkToFit="1"/>
    </xf>
    <xf numFmtId="0" fontId="136" fillId="0" borderId="0" xfId="1783" applyFont="1" applyAlignment="1">
      <alignment horizontal="right" vertical="center" shrinkToFit="1"/>
    </xf>
    <xf numFmtId="14" fontId="139" fillId="0" borderId="0" xfId="1783" applyNumberFormat="1" applyFont="1" applyAlignment="1">
      <alignment horizontal="center" vertical="center" shrinkToFit="1"/>
    </xf>
    <xf numFmtId="0" fontId="135" fillId="0" borderId="0" xfId="1783" applyFont="1" applyAlignment="1">
      <alignment horizontal="center" vertical="center"/>
    </xf>
    <xf numFmtId="0" fontId="136" fillId="0" borderId="0" xfId="1783" applyFont="1" applyAlignment="1">
      <alignment horizontal="center" vertical="center" shrinkToFit="1"/>
    </xf>
    <xf numFmtId="16" fontId="136" fillId="5" borderId="112" xfId="1783" applyNumberFormat="1" applyFont="1" applyFill="1" applyBorder="1" applyAlignment="1" applyProtection="1">
      <alignment vertical="center" shrinkToFit="1"/>
      <protection locked="0"/>
    </xf>
    <xf numFmtId="0" fontId="140" fillId="5" borderId="0" xfId="0" applyFont="1" applyFill="1"/>
    <xf numFmtId="0" fontId="141" fillId="4" borderId="17" xfId="63" applyFont="1" applyFill="1" applyBorder="1" applyAlignment="1">
      <alignment horizontal="center" vertical="center"/>
    </xf>
    <xf numFmtId="0" fontId="15" fillId="0" borderId="107" xfId="0" applyFont="1" applyBorder="1"/>
    <xf numFmtId="0" fontId="77" fillId="4" borderId="114" xfId="0" applyFont="1" applyFill="1" applyBorder="1" applyAlignment="1" applyProtection="1">
      <alignment horizontal="center"/>
      <protection locked="0"/>
    </xf>
    <xf numFmtId="0" fontId="77" fillId="0" borderId="114" xfId="0" applyFont="1" applyBorder="1" applyAlignment="1" applyProtection="1">
      <alignment horizontal="center"/>
      <protection locked="0"/>
    </xf>
    <xf numFmtId="0" fontId="78" fillId="4" borderId="114" xfId="0" applyFont="1" applyFill="1" applyBorder="1" applyAlignment="1" applyProtection="1">
      <alignment horizontal="center"/>
      <protection locked="0"/>
    </xf>
    <xf numFmtId="0" fontId="117" fillId="4" borderId="11" xfId="0" applyFont="1" applyFill="1" applyBorder="1" applyAlignment="1" applyProtection="1">
      <alignment horizontal="center"/>
      <protection locked="0"/>
    </xf>
    <xf numFmtId="0" fontId="117" fillId="4" borderId="0" xfId="0" applyFont="1" applyFill="1" applyAlignment="1" applyProtection="1">
      <alignment horizontal="center"/>
      <protection locked="0"/>
    </xf>
    <xf numFmtId="0" fontId="78" fillId="0" borderId="11" xfId="0" applyFont="1" applyBorder="1" applyAlignment="1" applyProtection="1">
      <alignment horizontal="center"/>
      <protection locked="0"/>
    </xf>
    <xf numFmtId="0" fontId="119" fillId="0" borderId="11" xfId="0" applyFont="1" applyBorder="1" applyAlignment="1" applyProtection="1">
      <alignment horizontal="center"/>
      <protection locked="0"/>
    </xf>
    <xf numFmtId="0" fontId="63" fillId="4" borderId="56" xfId="0" applyFont="1" applyFill="1" applyBorder="1" applyAlignment="1">
      <alignment horizontal="center"/>
    </xf>
    <xf numFmtId="0" fontId="125" fillId="4" borderId="5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42" fillId="4" borderId="2" xfId="0" applyFont="1" applyFill="1" applyBorder="1" applyAlignment="1">
      <alignment horizontal="center" vertical="center"/>
    </xf>
    <xf numFmtId="0" fontId="66" fillId="12" borderId="99" xfId="0" applyFont="1" applyFill="1" applyBorder="1" applyAlignment="1">
      <alignment horizontal="center" vertical="center"/>
    </xf>
    <xf numFmtId="0" fontId="48" fillId="0" borderId="3" xfId="0" applyFont="1" applyBorder="1" applyAlignment="1">
      <alignment horizontal="center" vertical="center"/>
    </xf>
    <xf numFmtId="0" fontId="143" fillId="24" borderId="2" xfId="0" applyFont="1" applyFill="1" applyBorder="1" applyAlignment="1">
      <alignment horizontal="center" vertical="center"/>
    </xf>
    <xf numFmtId="0" fontId="145" fillId="22" borderId="2" xfId="0" applyFont="1" applyFill="1" applyBorder="1" applyAlignment="1">
      <alignment horizontal="center" vertical="center"/>
    </xf>
    <xf numFmtId="0" fontId="143" fillId="12" borderId="2" xfId="0" applyFont="1" applyFill="1" applyBorder="1" applyAlignment="1">
      <alignment horizontal="center" vertical="center"/>
    </xf>
    <xf numFmtId="0" fontId="143" fillId="21" borderId="3" xfId="0" applyFont="1" applyFill="1" applyBorder="1" applyAlignment="1">
      <alignment horizontal="center" vertical="center"/>
    </xf>
    <xf numFmtId="0" fontId="48" fillId="21" borderId="101" xfId="0" applyFont="1" applyFill="1" applyBorder="1" applyAlignment="1">
      <alignment horizontal="center" vertical="center"/>
    </xf>
    <xf numFmtId="0" fontId="21" fillId="0" borderId="0" xfId="0" applyFont="1"/>
    <xf numFmtId="0" fontId="145" fillId="5" borderId="19" xfId="0" applyFont="1" applyFill="1" applyBorder="1" applyAlignment="1">
      <alignment horizontal="center"/>
    </xf>
    <xf numFmtId="0" fontId="145" fillId="22" borderId="19" xfId="0" applyFont="1" applyFill="1" applyBorder="1" applyAlignment="1">
      <alignment horizontal="left" vertical="center"/>
    </xf>
    <xf numFmtId="0" fontId="145" fillId="8" borderId="54" xfId="0" applyFont="1" applyFill="1" applyBorder="1" applyAlignment="1">
      <alignment horizontal="center" vertical="center"/>
    </xf>
    <xf numFmtId="0" fontId="145" fillId="4" borderId="1" xfId="0" applyFont="1" applyFill="1" applyBorder="1" applyAlignment="1">
      <alignment horizontal="center" vertical="center"/>
    </xf>
    <xf numFmtId="0" fontId="145" fillId="5" borderId="19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left" vertical="top"/>
    </xf>
    <xf numFmtId="0" fontId="8" fillId="5" borderId="25" xfId="0" applyFont="1" applyFill="1" applyBorder="1" applyAlignment="1">
      <alignment horizontal="left"/>
    </xf>
    <xf numFmtId="0" fontId="68" fillId="8" borderId="100" xfId="0" applyFont="1" applyFill="1" applyBorder="1" applyAlignment="1">
      <alignment horizontal="left" vertical="center"/>
    </xf>
    <xf numFmtId="0" fontId="52" fillId="0" borderId="97" xfId="0" applyFont="1" applyBorder="1" applyAlignment="1">
      <alignment horizontal="left" vertical="center"/>
    </xf>
    <xf numFmtId="0" fontId="49" fillId="5" borderId="25" xfId="0" applyFont="1" applyFill="1" applyBorder="1" applyAlignment="1">
      <alignment horizontal="left" vertical="center"/>
    </xf>
    <xf numFmtId="0" fontId="50" fillId="4" borderId="4" xfId="0" applyFont="1" applyFill="1" applyBorder="1" applyAlignment="1">
      <alignment horizontal="left" vertical="center"/>
    </xf>
    <xf numFmtId="0" fontId="13" fillId="17" borderId="86" xfId="0" applyFont="1" applyFill="1" applyBorder="1" applyAlignment="1">
      <alignment horizontal="left"/>
    </xf>
    <xf numFmtId="0" fontId="20" fillId="4" borderId="0" xfId="0" applyFont="1" applyFill="1" applyAlignment="1">
      <alignment horizontal="left"/>
    </xf>
    <xf numFmtId="0" fontId="20" fillId="0" borderId="0" xfId="0" applyFont="1" applyAlignment="1">
      <alignment horizontal="left"/>
    </xf>
    <xf numFmtId="0" fontId="14" fillId="4" borderId="0" xfId="0" applyFont="1" applyFill="1" applyAlignment="1">
      <alignment horizontal="left"/>
    </xf>
    <xf numFmtId="0" fontId="126" fillId="5" borderId="17" xfId="63" applyFont="1" applyFill="1" applyBorder="1" applyAlignment="1">
      <alignment horizontal="center" vertical="center"/>
    </xf>
    <xf numFmtId="49" fontId="110" fillId="0" borderId="109" xfId="0" applyNumberFormat="1" applyFont="1" applyBorder="1" applyAlignment="1" applyProtection="1">
      <alignment horizontal="left"/>
      <protection locked="0"/>
    </xf>
    <xf numFmtId="0" fontId="148" fillId="4" borderId="105" xfId="0" applyFont="1" applyFill="1" applyBorder="1" applyAlignment="1" applyProtection="1">
      <alignment horizontal="center"/>
      <protection locked="0"/>
    </xf>
    <xf numFmtId="0" fontId="148" fillId="4" borderId="82" xfId="0" applyFont="1" applyFill="1" applyBorder="1" applyAlignment="1" applyProtection="1">
      <alignment horizontal="center"/>
      <protection locked="0"/>
    </xf>
    <xf numFmtId="0" fontId="148" fillId="0" borderId="82" xfId="0" applyFont="1" applyBorder="1" applyAlignment="1" applyProtection="1">
      <alignment horizontal="center"/>
      <protection locked="0"/>
    </xf>
    <xf numFmtId="0" fontId="43" fillId="0" borderId="0" xfId="0" applyFont="1"/>
    <xf numFmtId="0" fontId="117" fillId="4" borderId="116" xfId="0" applyFont="1" applyFill="1" applyBorder="1" applyAlignment="1" applyProtection="1">
      <alignment horizontal="center"/>
      <protection locked="0"/>
    </xf>
    <xf numFmtId="0" fontId="78" fillId="0" borderId="117" xfId="0" applyFont="1" applyBorder="1" applyAlignment="1" applyProtection="1">
      <alignment horizontal="center"/>
      <protection locked="0"/>
    </xf>
    <xf numFmtId="0" fontId="154" fillId="4" borderId="56" xfId="0" applyFont="1" applyFill="1" applyBorder="1" applyAlignment="1">
      <alignment horizontal="center"/>
    </xf>
    <xf numFmtId="0" fontId="153" fillId="4" borderId="25" xfId="0" applyFont="1" applyFill="1" applyBorder="1" applyAlignment="1">
      <alignment horizontal="left" vertical="center"/>
    </xf>
    <xf numFmtId="0" fontId="152" fillId="4" borderId="56" xfId="0" applyFont="1" applyFill="1" applyBorder="1" applyAlignment="1">
      <alignment horizontal="center"/>
    </xf>
    <xf numFmtId="0" fontId="156" fillId="4" borderId="58" xfId="7" applyFont="1" applyFill="1" applyBorder="1" applyAlignment="1">
      <alignment horizontal="left"/>
    </xf>
    <xf numFmtId="49" fontId="110" fillId="0" borderId="118" xfId="0" applyNumberFormat="1" applyFont="1" applyBorder="1" applyAlignment="1" applyProtection="1">
      <alignment horizontal="left"/>
      <protection locked="0"/>
    </xf>
    <xf numFmtId="49" fontId="110" fillId="0" borderId="93" xfId="0" applyNumberFormat="1" applyFont="1" applyBorder="1" applyAlignment="1" applyProtection="1">
      <alignment horizontal="left"/>
      <protection locked="0"/>
    </xf>
    <xf numFmtId="0" fontId="121" fillId="4" borderId="30" xfId="0" applyFont="1" applyFill="1" applyBorder="1" applyAlignment="1" applyProtection="1">
      <alignment horizontal="center"/>
      <protection locked="0"/>
    </xf>
    <xf numFmtId="0" fontId="121" fillId="4" borderId="0" xfId="0" applyFont="1" applyFill="1" applyAlignment="1" applyProtection="1">
      <alignment horizontal="center"/>
      <protection locked="0"/>
    </xf>
    <xf numFmtId="49" fontId="110" fillId="0" borderId="119" xfId="0" applyNumberFormat="1" applyFont="1" applyBorder="1" applyAlignment="1" applyProtection="1">
      <alignment horizontal="left"/>
      <protection locked="0"/>
    </xf>
    <xf numFmtId="0" fontId="78" fillId="0" borderId="119" xfId="0" applyFont="1" applyBorder="1" applyAlignment="1" applyProtection="1">
      <alignment horizontal="center"/>
      <protection locked="0"/>
    </xf>
    <xf numFmtId="0" fontId="78" fillId="0" borderId="0" xfId="0" applyFont="1" applyAlignment="1" applyProtection="1">
      <alignment horizontal="center"/>
      <protection locked="0"/>
    </xf>
    <xf numFmtId="0" fontId="157" fillId="4" borderId="56" xfId="0" applyFont="1" applyFill="1" applyBorder="1" applyAlignment="1">
      <alignment horizontal="center"/>
    </xf>
    <xf numFmtId="0" fontId="126" fillId="0" borderId="17" xfId="63" applyFont="1" applyBorder="1" applyAlignment="1">
      <alignment horizontal="center" vertical="center"/>
    </xf>
    <xf numFmtId="0" fontId="155" fillId="0" borderId="25" xfId="0" applyFont="1" applyBorder="1" applyAlignment="1">
      <alignment horizontal="left" vertical="center"/>
    </xf>
    <xf numFmtId="0" fontId="144" fillId="25" borderId="2" xfId="0" applyFont="1" applyFill="1" applyBorder="1" applyAlignment="1">
      <alignment horizontal="center" vertical="center" wrapText="1"/>
    </xf>
    <xf numFmtId="0" fontId="131" fillId="5" borderId="25" xfId="0" applyFont="1" applyFill="1" applyBorder="1" applyAlignment="1">
      <alignment horizontal="center" vertical="center"/>
    </xf>
    <xf numFmtId="0" fontId="158" fillId="5" borderId="25" xfId="0" applyFont="1" applyFill="1" applyBorder="1" applyAlignment="1">
      <alignment horizontal="center"/>
    </xf>
    <xf numFmtId="0" fontId="158" fillId="4" borderId="26" xfId="0" applyFont="1" applyFill="1" applyBorder="1" applyAlignment="1">
      <alignment horizontal="center" vertical="center"/>
    </xf>
    <xf numFmtId="0" fontId="158" fillId="4" borderId="25" xfId="0" applyFont="1" applyFill="1" applyBorder="1" applyAlignment="1">
      <alignment horizontal="center" vertical="center"/>
    </xf>
    <xf numFmtId="0" fontId="158" fillId="4" borderId="59" xfId="0" applyFont="1" applyFill="1" applyBorder="1" applyAlignment="1">
      <alignment horizontal="center" vertical="center"/>
    </xf>
    <xf numFmtId="0" fontId="159" fillId="8" borderId="54" xfId="0" applyFont="1" applyFill="1" applyBorder="1" applyAlignment="1">
      <alignment horizontal="center" vertical="center"/>
    </xf>
    <xf numFmtId="0" fontId="160" fillId="0" borderId="97" xfId="0" applyFont="1" applyBorder="1" applyAlignment="1">
      <alignment horizontal="center" vertical="center"/>
    </xf>
    <xf numFmtId="0" fontId="158" fillId="5" borderId="25" xfId="0" applyFont="1" applyFill="1" applyBorder="1" applyAlignment="1">
      <alignment horizontal="center" vertical="center"/>
    </xf>
    <xf numFmtId="0" fontId="158" fillId="0" borderId="26" xfId="0" applyFont="1" applyBorder="1" applyAlignment="1">
      <alignment horizontal="center" vertical="center"/>
    </xf>
    <xf numFmtId="0" fontId="158" fillId="0" borderId="25" xfId="0" applyFont="1" applyBorder="1" applyAlignment="1">
      <alignment horizontal="center" vertical="center"/>
    </xf>
    <xf numFmtId="0" fontId="159" fillId="8" borderId="113" xfId="0" applyFont="1" applyFill="1" applyBorder="1" applyAlignment="1">
      <alignment horizontal="center" vertical="center"/>
    </xf>
    <xf numFmtId="0" fontId="154" fillId="5" borderId="25" xfId="0" applyFont="1" applyFill="1" applyBorder="1" applyAlignment="1">
      <alignment horizontal="center" vertical="center"/>
    </xf>
    <xf numFmtId="0" fontId="151" fillId="5" borderId="25" xfId="0" applyFont="1" applyFill="1" applyBorder="1" applyAlignment="1">
      <alignment horizontal="left" vertical="center"/>
    </xf>
    <xf numFmtId="0" fontId="112" fillId="5" borderId="56" xfId="0" applyFont="1" applyFill="1" applyBorder="1" applyAlignment="1">
      <alignment horizontal="center"/>
    </xf>
    <xf numFmtId="0" fontId="164" fillId="4" borderId="122" xfId="0" applyFont="1" applyFill="1" applyBorder="1" applyAlignment="1" applyProtection="1">
      <alignment vertical="center"/>
      <protection locked="0"/>
    </xf>
    <xf numFmtId="0" fontId="164" fillId="4" borderId="97" xfId="0" applyFont="1" applyFill="1" applyBorder="1" applyAlignment="1" applyProtection="1">
      <alignment vertical="center"/>
      <protection locked="0"/>
    </xf>
    <xf numFmtId="0" fontId="171" fillId="0" borderId="124" xfId="0" applyFont="1" applyBorder="1" applyAlignment="1">
      <alignment horizontal="center" vertical="center"/>
    </xf>
    <xf numFmtId="0" fontId="171" fillId="4" borderId="124" xfId="0" applyFont="1" applyFill="1" applyBorder="1" applyAlignment="1">
      <alignment horizontal="center" vertical="center"/>
    </xf>
    <xf numFmtId="49" fontId="171" fillId="0" borderId="124" xfId="0" applyNumberFormat="1" applyFont="1" applyBorder="1" applyAlignment="1">
      <alignment horizontal="center" vertical="center"/>
    </xf>
    <xf numFmtId="49" fontId="171" fillId="8" borderId="54" xfId="0" applyNumberFormat="1" applyFont="1" applyFill="1" applyBorder="1" applyAlignment="1">
      <alignment horizontal="center" vertical="center"/>
    </xf>
    <xf numFmtId="0" fontId="171" fillId="0" borderId="92" xfId="0" applyFont="1" applyBorder="1" applyAlignment="1">
      <alignment horizontal="center" vertical="center"/>
    </xf>
    <xf numFmtId="0" fontId="171" fillId="5" borderId="123" xfId="0" applyFont="1" applyFill="1" applyBorder="1" applyAlignment="1">
      <alignment horizontal="center" vertical="center"/>
    </xf>
    <xf numFmtId="0" fontId="171" fillId="0" borderId="18" xfId="0" applyFont="1" applyBorder="1" applyAlignment="1">
      <alignment horizontal="center" vertical="center"/>
    </xf>
    <xf numFmtId="0" fontId="171" fillId="17" borderId="9" xfId="0" applyFont="1" applyFill="1" applyBorder="1" applyAlignment="1">
      <alignment horizontal="center" vertical="center"/>
    </xf>
    <xf numFmtId="0" fontId="171" fillId="0" borderId="0" xfId="0" applyFont="1" applyAlignment="1">
      <alignment horizontal="center" vertical="center"/>
    </xf>
    <xf numFmtId="0" fontId="153" fillId="5" borderId="123" xfId="0" applyFont="1" applyFill="1" applyBorder="1" applyAlignment="1">
      <alignment horizontal="center"/>
    </xf>
    <xf numFmtId="0" fontId="37" fillId="0" borderId="0" xfId="0" applyFont="1" applyAlignment="1" applyProtection="1">
      <alignment horizontal="center"/>
      <protection locked="0"/>
    </xf>
    <xf numFmtId="49" fontId="118" fillId="0" borderId="32" xfId="0" applyNumberFormat="1" applyFont="1" applyBorder="1" applyAlignment="1" applyProtection="1">
      <alignment horizontal="center"/>
      <protection locked="0"/>
    </xf>
    <xf numFmtId="0" fontId="147" fillId="4" borderId="30" xfId="0" applyFont="1" applyFill="1" applyBorder="1" applyAlignment="1" applyProtection="1">
      <alignment horizontal="center" wrapText="1"/>
      <protection locked="0"/>
    </xf>
    <xf numFmtId="0" fontId="147" fillId="4" borderId="106" xfId="0" applyFont="1" applyFill="1" applyBorder="1" applyAlignment="1" applyProtection="1">
      <alignment horizontal="center" wrapText="1"/>
      <protection locked="0"/>
    </xf>
    <xf numFmtId="0" fontId="147" fillId="4" borderId="0" xfId="0" applyFont="1" applyFill="1" applyAlignment="1" applyProtection="1">
      <alignment horizontal="center" wrapText="1"/>
      <protection locked="0"/>
    </xf>
    <xf numFmtId="0" fontId="147" fillId="4" borderId="115" xfId="0" applyFont="1" applyFill="1" applyBorder="1" applyAlignment="1" applyProtection="1">
      <alignment horizontal="center" wrapText="1"/>
      <protection locked="0"/>
    </xf>
    <xf numFmtId="0" fontId="37" fillId="0" borderId="18" xfId="0" applyFont="1" applyBorder="1" applyAlignment="1" applyProtection="1">
      <alignment horizontal="center"/>
      <protection locked="0"/>
    </xf>
    <xf numFmtId="0" fontId="81" fillId="21" borderId="22" xfId="0" applyFont="1" applyFill="1" applyBorder="1" applyAlignment="1" applyProtection="1">
      <alignment horizontal="center"/>
      <protection locked="0"/>
    </xf>
    <xf numFmtId="0" fontId="81" fillId="21" borderId="66" xfId="0" applyFont="1" applyFill="1" applyBorder="1" applyAlignment="1" applyProtection="1">
      <alignment horizontal="center"/>
      <protection locked="0"/>
    </xf>
    <xf numFmtId="0" fontId="81" fillId="21" borderId="67" xfId="0" applyFont="1" applyFill="1" applyBorder="1" applyAlignment="1" applyProtection="1">
      <alignment horizontal="center"/>
      <protection locked="0"/>
    </xf>
    <xf numFmtId="49" fontId="10" fillId="0" borderId="96" xfId="0" applyNumberFormat="1" applyFont="1" applyBorder="1" applyAlignment="1" applyProtection="1">
      <alignment horizontal="center"/>
      <protection locked="0"/>
    </xf>
    <xf numFmtId="49" fontId="10" fillId="0" borderId="32" xfId="0" applyNumberFormat="1" applyFont="1" applyBorder="1" applyAlignment="1" applyProtection="1">
      <alignment horizontal="center"/>
      <protection locked="0"/>
    </xf>
    <xf numFmtId="0" fontId="37" fillId="0" borderId="35" xfId="0" applyFont="1" applyBorder="1" applyAlignment="1" applyProtection="1">
      <alignment horizontal="center"/>
      <protection locked="0"/>
    </xf>
    <xf numFmtId="0" fontId="120" fillId="23" borderId="22" xfId="0" applyFont="1" applyFill="1" applyBorder="1" applyAlignment="1" applyProtection="1">
      <alignment horizontal="center" vertical="center"/>
      <protection locked="0"/>
    </xf>
    <xf numFmtId="0" fontId="120" fillId="23" borderId="66" xfId="0" applyFont="1" applyFill="1" applyBorder="1" applyAlignment="1" applyProtection="1">
      <alignment horizontal="center" vertical="center"/>
      <protection locked="0"/>
    </xf>
    <xf numFmtId="0" fontId="161" fillId="5" borderId="64" xfId="0" applyFont="1" applyFill="1" applyBorder="1" applyAlignment="1" applyProtection="1">
      <alignment horizontal="center" vertical="center"/>
      <protection locked="0"/>
    </xf>
    <xf numFmtId="0" fontId="161" fillId="5" borderId="66" xfId="0" applyFont="1" applyFill="1" applyBorder="1" applyAlignment="1" applyProtection="1">
      <alignment horizontal="center" vertical="center"/>
      <protection locked="0"/>
    </xf>
    <xf numFmtId="0" fontId="161" fillId="5" borderId="120" xfId="0" applyFont="1" applyFill="1" applyBorder="1" applyAlignment="1" applyProtection="1">
      <alignment horizontal="center" vertical="center"/>
      <protection locked="0"/>
    </xf>
    <xf numFmtId="0" fontId="120" fillId="23" borderId="67" xfId="0" applyFont="1" applyFill="1" applyBorder="1" applyAlignment="1" applyProtection="1">
      <alignment horizontal="center" vertical="center"/>
      <protection locked="0"/>
    </xf>
    <xf numFmtId="0" fontId="147" fillId="4" borderId="83" xfId="0" applyFont="1" applyFill="1" applyBorder="1" applyAlignment="1" applyProtection="1">
      <alignment horizontal="center" wrapText="1"/>
      <protection locked="0"/>
    </xf>
    <xf numFmtId="0" fontId="147" fillId="4" borderId="116" xfId="0" applyFont="1" applyFill="1" applyBorder="1" applyAlignment="1" applyProtection="1">
      <alignment horizontal="center" wrapText="1"/>
      <protection locked="0"/>
    </xf>
    <xf numFmtId="49" fontId="118" fillId="0" borderId="110" xfId="0" applyNumberFormat="1" applyFont="1" applyBorder="1" applyAlignment="1" applyProtection="1">
      <alignment horizontal="center"/>
      <protection locked="0"/>
    </xf>
    <xf numFmtId="0" fontId="147" fillId="4" borderId="30" xfId="0" applyFont="1" applyFill="1" applyBorder="1" applyAlignment="1" applyProtection="1">
      <alignment horizontal="center" vertical="center" wrapText="1"/>
      <protection locked="0"/>
    </xf>
    <xf numFmtId="0" fontId="147" fillId="4" borderId="83" xfId="0" applyFont="1" applyFill="1" applyBorder="1" applyAlignment="1" applyProtection="1">
      <alignment horizontal="center" vertical="center" wrapText="1"/>
      <protection locked="0"/>
    </xf>
    <xf numFmtId="0" fontId="147" fillId="4" borderId="0" xfId="0" applyFont="1" applyFill="1" applyAlignment="1" applyProtection="1">
      <alignment horizontal="center" vertical="center" wrapText="1"/>
      <protection locked="0"/>
    </xf>
    <xf numFmtId="0" fontId="147" fillId="4" borderId="108" xfId="0" applyFont="1" applyFill="1" applyBorder="1" applyAlignment="1" applyProtection="1">
      <alignment horizontal="center" vertical="center" wrapText="1"/>
      <protection locked="0"/>
    </xf>
    <xf numFmtId="49" fontId="118" fillId="0" borderId="35" xfId="0" applyNumberFormat="1" applyFont="1" applyBorder="1" applyAlignment="1" applyProtection="1">
      <alignment horizontal="center"/>
      <protection locked="0"/>
    </xf>
    <xf numFmtId="49" fontId="118" fillId="0" borderId="0" xfId="0" applyNumberFormat="1" applyFont="1" applyAlignment="1" applyProtection="1">
      <alignment horizontal="center"/>
      <protection locked="0"/>
    </xf>
    <xf numFmtId="0" fontId="147" fillId="4" borderId="106" xfId="0" applyFont="1" applyFill="1" applyBorder="1" applyAlignment="1" applyProtection="1">
      <alignment horizontal="center" vertical="center" wrapText="1"/>
      <protection locked="0"/>
    </xf>
    <xf numFmtId="0" fontId="147" fillId="4" borderId="11" xfId="0" applyFont="1" applyFill="1" applyBorder="1" applyAlignment="1" applyProtection="1">
      <alignment horizontal="center" vertical="center" wrapText="1"/>
      <protection locked="0"/>
    </xf>
    <xf numFmtId="0" fontId="165" fillId="4" borderId="110" xfId="0" applyFont="1" applyFill="1" applyBorder="1" applyAlignment="1" applyProtection="1">
      <alignment horizontal="left" vertical="center"/>
      <protection locked="0"/>
    </xf>
    <xf numFmtId="0" fontId="165" fillId="4" borderId="32" xfId="0" applyFont="1" applyFill="1" applyBorder="1" applyAlignment="1" applyProtection="1">
      <alignment horizontal="left" vertical="center"/>
      <protection locked="0"/>
    </xf>
    <xf numFmtId="0" fontId="116" fillId="4" borderId="35" xfId="0" applyFont="1" applyFill="1" applyBorder="1" applyAlignment="1" applyProtection="1">
      <alignment horizontal="center"/>
      <protection locked="0"/>
    </xf>
    <xf numFmtId="0" fontId="116" fillId="4" borderId="0" xfId="0" applyFont="1" applyFill="1" applyAlignment="1" applyProtection="1">
      <alignment horizontal="center"/>
      <protection locked="0"/>
    </xf>
    <xf numFmtId="0" fontId="147" fillId="4" borderId="36" xfId="0" applyFont="1" applyFill="1" applyBorder="1" applyAlignment="1" applyProtection="1">
      <alignment horizontal="center" vertical="center" wrapText="1"/>
      <protection locked="0"/>
    </xf>
    <xf numFmtId="0" fontId="147" fillId="4" borderId="122" xfId="0" applyFont="1" applyFill="1" applyBorder="1" applyAlignment="1" applyProtection="1">
      <alignment horizontal="center" vertical="center" wrapText="1"/>
      <protection locked="0"/>
    </xf>
    <xf numFmtId="0" fontId="58" fillId="4" borderId="35" xfId="0" applyFont="1" applyFill="1" applyBorder="1" applyAlignment="1" applyProtection="1">
      <alignment horizontal="center"/>
      <protection locked="0"/>
    </xf>
    <xf numFmtId="0" fontId="58" fillId="4" borderId="0" xfId="0" applyFont="1" applyFill="1" applyAlignment="1" applyProtection="1">
      <alignment horizontal="center"/>
      <protection locked="0"/>
    </xf>
    <xf numFmtId="0" fontId="147" fillId="4" borderId="116" xfId="0" applyFont="1" applyFill="1" applyBorder="1" applyAlignment="1" applyProtection="1">
      <alignment horizontal="center" vertical="center" wrapText="1"/>
      <protection locked="0"/>
    </xf>
    <xf numFmtId="0" fontId="114" fillId="3" borderId="22" xfId="0" applyFont="1" applyFill="1" applyBorder="1" applyAlignment="1" applyProtection="1">
      <alignment horizontal="center" vertical="center"/>
      <protection locked="0"/>
    </xf>
    <xf numFmtId="0" fontId="114" fillId="3" borderId="66" xfId="0" applyFont="1" applyFill="1" applyBorder="1" applyAlignment="1" applyProtection="1">
      <alignment horizontal="center" vertical="center"/>
      <protection locked="0"/>
    </xf>
    <xf numFmtId="0" fontId="114" fillId="3" borderId="67" xfId="0" applyFont="1" applyFill="1" applyBorder="1" applyAlignment="1" applyProtection="1">
      <alignment horizontal="center" vertical="center"/>
      <protection locked="0"/>
    </xf>
    <xf numFmtId="0" fontId="147" fillId="4" borderId="114" xfId="0" applyFont="1" applyFill="1" applyBorder="1" applyAlignment="1" applyProtection="1">
      <alignment horizontal="center" vertical="center" wrapText="1"/>
      <protection locked="0"/>
    </xf>
    <xf numFmtId="0" fontId="58" fillId="4" borderId="18" xfId="0" applyFont="1" applyFill="1" applyBorder="1" applyAlignment="1" applyProtection="1">
      <alignment horizontal="center"/>
      <protection locked="0"/>
    </xf>
    <xf numFmtId="0" fontId="37" fillId="4" borderId="18" xfId="0" applyFont="1" applyFill="1" applyBorder="1" applyAlignment="1" applyProtection="1">
      <alignment horizontal="center"/>
      <protection locked="0"/>
    </xf>
    <xf numFmtId="0" fontId="37" fillId="4" borderId="0" xfId="0" applyFont="1" applyFill="1" applyAlignment="1" applyProtection="1">
      <alignment horizontal="center"/>
      <protection locked="0"/>
    </xf>
    <xf numFmtId="0" fontId="147" fillId="4" borderId="119" xfId="0" applyFont="1" applyFill="1" applyBorder="1" applyAlignment="1" applyProtection="1">
      <alignment horizontal="center" vertical="center" wrapText="1"/>
      <protection locked="0"/>
    </xf>
    <xf numFmtId="0" fontId="167" fillId="4" borderId="121" xfId="0" applyFont="1" applyFill="1" applyBorder="1" applyAlignment="1" applyProtection="1">
      <alignment horizontal="center" vertical="top" wrapText="1"/>
      <protection locked="0"/>
    </xf>
    <xf numFmtId="0" fontId="163" fillId="4" borderId="30" xfId="0" applyFont="1" applyFill="1" applyBorder="1" applyAlignment="1" applyProtection="1">
      <alignment horizontal="center" vertical="top"/>
      <protection locked="0"/>
    </xf>
    <xf numFmtId="0" fontId="163" fillId="4" borderId="36" xfId="0" applyFont="1" applyFill="1" applyBorder="1" applyAlignment="1" applyProtection="1">
      <alignment horizontal="center" vertical="top"/>
      <protection locked="0"/>
    </xf>
    <xf numFmtId="0" fontId="149" fillId="4" borderId="30" xfId="7" applyFont="1" applyFill="1" applyBorder="1" applyAlignment="1">
      <alignment horizontal="center" vertical="center" wrapText="1"/>
    </xf>
    <xf numFmtId="0" fontId="149" fillId="4" borderId="83" xfId="7" applyFont="1" applyFill="1" applyBorder="1" applyAlignment="1">
      <alignment horizontal="center" vertical="center" wrapText="1"/>
    </xf>
    <xf numFmtId="0" fontId="150" fillId="4" borderId="30" xfId="7" applyFont="1" applyFill="1" applyBorder="1" applyAlignment="1">
      <alignment horizontal="center" vertical="center" wrapText="1"/>
    </xf>
    <xf numFmtId="0" fontId="150" fillId="4" borderId="83" xfId="7" applyFont="1" applyFill="1" applyBorder="1" applyAlignment="1">
      <alignment horizontal="center" vertical="center" wrapText="1"/>
    </xf>
    <xf numFmtId="0" fontId="40" fillId="5" borderId="57" xfId="0" applyFont="1" applyFill="1" applyBorder="1" applyAlignment="1">
      <alignment horizontal="center" vertical="center"/>
    </xf>
    <xf numFmtId="0" fontId="41" fillId="5" borderId="71" xfId="0" applyFont="1" applyFill="1" applyBorder="1" applyAlignment="1">
      <alignment horizontal="center" vertical="center"/>
    </xf>
    <xf numFmtId="0" fontId="41" fillId="5" borderId="72" xfId="0" applyFont="1" applyFill="1" applyBorder="1" applyAlignment="1">
      <alignment horizontal="center" vertical="center"/>
    </xf>
    <xf numFmtId="0" fontId="42" fillId="0" borderId="79" xfId="0" applyFont="1" applyBorder="1" applyAlignment="1">
      <alignment horizontal="center"/>
    </xf>
    <xf numFmtId="0" fontId="42" fillId="0" borderId="80" xfId="0" applyFont="1" applyBorder="1" applyAlignment="1">
      <alignment horizontal="center"/>
    </xf>
    <xf numFmtId="0" fontId="42" fillId="0" borderId="81" xfId="0" applyFont="1" applyBorder="1" applyAlignment="1">
      <alignment horizontal="center"/>
    </xf>
    <xf numFmtId="14" fontId="44" fillId="0" borderId="92" xfId="0" applyNumberFormat="1" applyFont="1" applyBorder="1" applyAlignment="1" applyProtection="1">
      <alignment horizontal="center"/>
      <protection locked="0"/>
    </xf>
    <xf numFmtId="14" fontId="44" fillId="0" borderId="93" xfId="0" applyNumberFormat="1" applyFont="1" applyBorder="1" applyAlignment="1" applyProtection="1">
      <alignment horizontal="center"/>
      <protection locked="0"/>
    </xf>
    <xf numFmtId="14" fontId="44" fillId="0" borderId="94" xfId="0" applyNumberFormat="1" applyFont="1" applyBorder="1" applyAlignment="1" applyProtection="1">
      <alignment horizontal="center"/>
      <protection locked="0"/>
    </xf>
    <xf numFmtId="0" fontId="113" fillId="3" borderId="76" xfId="0" applyFont="1" applyFill="1" applyBorder="1" applyAlignment="1" applyProtection="1">
      <alignment horizontal="center"/>
      <protection locked="0"/>
    </xf>
    <xf numFmtId="0" fontId="113" fillId="3" borderId="77" xfId="0" applyFont="1" applyFill="1" applyBorder="1" applyAlignment="1" applyProtection="1">
      <alignment horizontal="center"/>
      <protection locked="0"/>
    </xf>
    <xf numFmtId="0" fontId="113" fillId="3" borderId="78" xfId="0" applyFont="1" applyFill="1" applyBorder="1" applyAlignment="1" applyProtection="1">
      <alignment horizontal="center"/>
      <protection locked="0"/>
    </xf>
    <xf numFmtId="0" fontId="76" fillId="4" borderId="18" xfId="0" applyFont="1" applyFill="1" applyBorder="1" applyAlignment="1" applyProtection="1">
      <alignment horizontal="center"/>
      <protection locked="0"/>
    </xf>
    <xf numFmtId="0" fontId="76" fillId="4" borderId="0" xfId="0" applyFont="1" applyFill="1" applyAlignment="1" applyProtection="1">
      <alignment horizontal="center"/>
      <protection locked="0"/>
    </xf>
    <xf numFmtId="0" fontId="76" fillId="0" borderId="18" xfId="0" applyFont="1" applyBorder="1" applyAlignment="1" applyProtection="1">
      <alignment horizontal="center"/>
      <protection locked="0"/>
    </xf>
    <xf numFmtId="0" fontId="76" fillId="0" borderId="0" xfId="0" applyFont="1" applyAlignment="1" applyProtection="1">
      <alignment horizontal="center"/>
      <protection locked="0"/>
    </xf>
    <xf numFmtId="16" fontId="149" fillId="4" borderId="30" xfId="7" applyNumberFormat="1" applyFont="1" applyFill="1" applyBorder="1" applyAlignment="1">
      <alignment horizontal="center" vertical="center" wrapText="1"/>
    </xf>
    <xf numFmtId="0" fontId="149" fillId="4" borderId="106" xfId="7" applyFont="1" applyFill="1" applyBorder="1" applyAlignment="1">
      <alignment horizontal="center" vertical="center" wrapText="1"/>
    </xf>
    <xf numFmtId="0" fontId="76" fillId="0" borderId="35" xfId="0" applyFont="1" applyBorder="1" applyAlignment="1" applyProtection="1">
      <alignment horizontal="center"/>
      <protection locked="0"/>
    </xf>
    <xf numFmtId="0" fontId="76" fillId="4" borderId="35" xfId="0" applyFont="1" applyFill="1" applyBorder="1" applyAlignment="1" applyProtection="1">
      <alignment horizontal="center"/>
      <protection locked="0"/>
    </xf>
    <xf numFmtId="0" fontId="149" fillId="0" borderId="30" xfId="7" applyFont="1" applyBorder="1" applyAlignment="1">
      <alignment horizontal="center" vertical="center" wrapText="1"/>
    </xf>
    <xf numFmtId="0" fontId="149" fillId="0" borderId="106" xfId="7" applyFont="1" applyBorder="1" applyAlignment="1">
      <alignment horizontal="center" vertical="center" wrapText="1"/>
    </xf>
    <xf numFmtId="0" fontId="149" fillId="0" borderId="83" xfId="7" applyFont="1" applyBorder="1" applyAlignment="1">
      <alignment horizontal="center" vertical="center" wrapText="1"/>
    </xf>
    <xf numFmtId="0" fontId="82" fillId="0" borderId="32" xfId="0" applyFont="1" applyBorder="1" applyAlignment="1">
      <alignment horizontal="center" vertical="center" wrapText="1"/>
    </xf>
    <xf numFmtId="0" fontId="81" fillId="5" borderId="22" xfId="0" applyFont="1" applyFill="1" applyBorder="1" applyAlignment="1" applyProtection="1">
      <alignment horizontal="center"/>
      <protection locked="0"/>
    </xf>
    <xf numFmtId="0" fontId="81" fillId="5" borderId="66" xfId="0" applyFont="1" applyFill="1" applyBorder="1" applyAlignment="1" applyProtection="1">
      <alignment horizontal="center"/>
      <protection locked="0"/>
    </xf>
    <xf numFmtId="0" fontId="81" fillId="5" borderId="67" xfId="0" applyFont="1" applyFill="1" applyBorder="1" applyAlignment="1" applyProtection="1">
      <alignment horizontal="center"/>
      <protection locked="0"/>
    </xf>
    <xf numFmtId="0" fontId="46" fillId="0" borderId="30" xfId="0" applyFont="1" applyBorder="1" applyAlignment="1" applyProtection="1">
      <alignment horizontal="center" vertical="center" wrapText="1"/>
      <protection locked="0"/>
    </xf>
    <xf numFmtId="0" fontId="46" fillId="0" borderId="83" xfId="0" applyFont="1" applyBorder="1" applyAlignment="1" applyProtection="1">
      <alignment horizontal="center" vertical="center" wrapText="1"/>
      <protection locked="0"/>
    </xf>
    <xf numFmtId="0" fontId="46" fillId="0" borderId="0" xfId="0" applyFont="1" applyAlignment="1" applyProtection="1">
      <alignment horizontal="center" vertical="center" wrapText="1"/>
      <protection locked="0"/>
    </xf>
    <xf numFmtId="0" fontId="46" fillId="0" borderId="95" xfId="0" applyFont="1" applyBorder="1" applyAlignment="1" applyProtection="1">
      <alignment horizontal="center" vertical="center" wrapText="1"/>
      <protection locked="0"/>
    </xf>
    <xf numFmtId="49" fontId="10" fillId="0" borderId="92" xfId="0" applyNumberFormat="1" applyFont="1" applyBorder="1" applyAlignment="1" applyProtection="1">
      <alignment horizontal="center"/>
      <protection locked="0"/>
    </xf>
    <xf numFmtId="49" fontId="10" fillId="0" borderId="93" xfId="0" applyNumberFormat="1" applyFont="1" applyBorder="1" applyAlignment="1" applyProtection="1">
      <alignment horizontal="center"/>
      <protection locked="0"/>
    </xf>
    <xf numFmtId="0" fontId="120" fillId="25" borderId="22" xfId="0" applyFont="1" applyFill="1" applyBorder="1" applyAlignment="1" applyProtection="1">
      <alignment horizontal="center" vertical="center"/>
      <protection locked="0"/>
    </xf>
    <xf numFmtId="0" fontId="120" fillId="25" borderId="66" xfId="0" applyFont="1" applyFill="1" applyBorder="1" applyAlignment="1" applyProtection="1">
      <alignment horizontal="center" vertical="center"/>
      <protection locked="0"/>
    </xf>
    <xf numFmtId="0" fontId="120" fillId="25" borderId="67" xfId="0" applyFont="1" applyFill="1" applyBorder="1" applyAlignment="1" applyProtection="1">
      <alignment horizontal="center" vertical="center"/>
      <protection locked="0"/>
    </xf>
    <xf numFmtId="0" fontId="122" fillId="0" borderId="30" xfId="0" applyFont="1" applyBorder="1" applyAlignment="1" applyProtection="1">
      <alignment horizontal="center" vertical="center" wrapText="1"/>
      <protection locked="0"/>
    </xf>
    <xf numFmtId="0" fontId="122" fillId="0" borderId="106" xfId="0" applyFont="1" applyBorder="1" applyAlignment="1" applyProtection="1">
      <alignment horizontal="center" vertical="center" wrapText="1"/>
      <protection locked="0"/>
    </xf>
    <xf numFmtId="0" fontId="122" fillId="0" borderId="0" xfId="0" applyFont="1" applyAlignment="1" applyProtection="1">
      <alignment horizontal="center" vertical="center" wrapText="1"/>
      <protection locked="0"/>
    </xf>
    <xf numFmtId="0" fontId="122" fillId="0" borderId="107" xfId="0" applyFont="1" applyBorder="1" applyAlignment="1" applyProtection="1">
      <alignment horizontal="center" vertical="center" wrapText="1"/>
      <protection locked="0"/>
    </xf>
    <xf numFmtId="0" fontId="122" fillId="0" borderId="83" xfId="0" applyFont="1" applyBorder="1" applyAlignment="1" applyProtection="1">
      <alignment horizontal="center" vertical="center" wrapText="1"/>
      <protection locked="0"/>
    </xf>
    <xf numFmtId="0" fontId="122" fillId="0" borderId="108" xfId="0" applyFont="1" applyBorder="1" applyAlignment="1" applyProtection="1">
      <alignment horizontal="center" vertical="center" wrapText="1"/>
      <protection locked="0"/>
    </xf>
    <xf numFmtId="0" fontId="94" fillId="0" borderId="0" xfId="1782" applyFont="1" applyAlignment="1">
      <alignment horizontal="center" vertical="center"/>
    </xf>
    <xf numFmtId="0" fontId="95" fillId="0" borderId="0" xfId="1782" applyFont="1" applyAlignment="1">
      <alignment vertical="center"/>
    </xf>
    <xf numFmtId="0" fontId="101" fillId="0" borderId="89" xfId="1782" applyFont="1" applyBorder="1" applyAlignment="1">
      <alignment horizontal="center" vertical="center"/>
    </xf>
    <xf numFmtId="0" fontId="102" fillId="0" borderId="70" xfId="1782" applyFont="1" applyBorder="1" applyAlignment="1">
      <alignment vertical="center"/>
    </xf>
    <xf numFmtId="0" fontId="84" fillId="0" borderId="84" xfId="1782" applyFont="1" applyBorder="1" applyAlignment="1">
      <alignment horizontal="center" textRotation="60"/>
    </xf>
    <xf numFmtId="0" fontId="84" fillId="0" borderId="85" xfId="1782" applyFont="1" applyBorder="1" applyAlignment="1">
      <alignment horizontal="center" textRotation="60"/>
    </xf>
    <xf numFmtId="14" fontId="103" fillId="15" borderId="68" xfId="1782" applyNumberFormat="1" applyFont="1" applyFill="1" applyBorder="1" applyAlignment="1">
      <alignment horizontal="center" vertical="center"/>
    </xf>
    <xf numFmtId="0" fontId="104" fillId="15" borderId="91" xfId="1782" applyFont="1" applyFill="1" applyBorder="1" applyAlignment="1">
      <alignment vertical="center"/>
    </xf>
    <xf numFmtId="0" fontId="91" fillId="0" borderId="0" xfId="1782" applyFont="1" applyAlignment="1">
      <alignment horizontal="left" vertical="center"/>
    </xf>
    <xf numFmtId="0" fontId="86" fillId="0" borderId="0" xfId="1782" applyFont="1" applyAlignment="1" applyProtection="1">
      <alignment horizontal="right"/>
      <protection locked="0"/>
    </xf>
    <xf numFmtId="0" fontId="96" fillId="12" borderId="19" xfId="1782" applyFont="1" applyFill="1" applyBorder="1" applyAlignment="1">
      <alignment horizontal="center" vertical="center" wrapText="1"/>
    </xf>
    <xf numFmtId="0" fontId="96" fillId="12" borderId="88" xfId="1782" applyFont="1" applyFill="1" applyBorder="1" applyAlignment="1">
      <alignment horizontal="center" vertical="center" wrapText="1"/>
    </xf>
    <xf numFmtId="0" fontId="99" fillId="22" borderId="19" xfId="1782" applyFont="1" applyFill="1" applyBorder="1" applyAlignment="1">
      <alignment horizontal="center" vertical="center" wrapText="1"/>
    </xf>
    <xf numFmtId="0" fontId="99" fillId="22" borderId="88" xfId="1782" applyFont="1" applyFill="1" applyBorder="1" applyAlignment="1">
      <alignment horizontal="center" vertical="center" wrapText="1"/>
    </xf>
    <xf numFmtId="0" fontId="129" fillId="0" borderId="74" xfId="1782" applyFont="1" applyBorder="1" applyAlignment="1">
      <alignment horizontal="center" vertical="center" wrapText="1"/>
    </xf>
    <xf numFmtId="0" fontId="129" fillId="0" borderId="90" xfId="1782" applyFont="1" applyBorder="1" applyAlignment="1">
      <alignment horizontal="center" vertical="center" wrapText="1"/>
    </xf>
    <xf numFmtId="0" fontId="19" fillId="0" borderId="59" xfId="1782" applyFont="1" applyBorder="1" applyAlignment="1">
      <alignment horizontal="center" vertical="center" wrapText="1"/>
    </xf>
    <xf numFmtId="0" fontId="19" fillId="0" borderId="98" xfId="1782" applyFont="1" applyBorder="1" applyAlignment="1">
      <alignment horizontal="center" vertical="center" wrapText="1"/>
    </xf>
    <xf numFmtId="0" fontId="88" fillId="0" borderId="19" xfId="1782" applyFont="1" applyBorder="1" applyAlignment="1">
      <alignment horizontal="center" vertical="center" textRotation="60"/>
    </xf>
    <xf numFmtId="0" fontId="88" fillId="0" borderId="88" xfId="1782" applyFont="1" applyBorder="1" applyAlignment="1">
      <alignment horizontal="center" vertical="center" textRotation="60"/>
    </xf>
    <xf numFmtId="0" fontId="128" fillId="0" borderId="59" xfId="1782" applyFont="1" applyBorder="1" applyAlignment="1">
      <alignment horizontal="center" vertical="center" wrapText="1"/>
    </xf>
    <xf numFmtId="0" fontId="128" fillId="0" borderId="98" xfId="1782" applyFont="1" applyBorder="1" applyAlignment="1">
      <alignment horizontal="center" vertical="center" wrapText="1"/>
    </xf>
    <xf numFmtId="0" fontId="98" fillId="8" borderId="19" xfId="1782" applyFont="1" applyFill="1" applyBorder="1" applyAlignment="1">
      <alignment horizontal="center" vertical="center" wrapText="1"/>
    </xf>
    <xf numFmtId="0" fontId="98" fillId="8" borderId="88" xfId="1782" applyFont="1" applyFill="1" applyBorder="1" applyAlignment="1">
      <alignment horizontal="center" vertical="center" wrapText="1"/>
    </xf>
    <xf numFmtId="0" fontId="88" fillId="0" borderId="39" xfId="1782" applyFont="1" applyBorder="1" applyAlignment="1">
      <alignment horizontal="center" vertical="center" textRotation="60"/>
    </xf>
    <xf numFmtId="0" fontId="88" fillId="0" borderId="40" xfId="1782" applyFont="1" applyBorder="1" applyAlignment="1">
      <alignment horizontal="center" vertical="center" textRotation="60"/>
    </xf>
    <xf numFmtId="16" fontId="19" fillId="0" borderId="59" xfId="1782" applyNumberFormat="1" applyFont="1" applyBorder="1" applyAlignment="1">
      <alignment horizontal="center" vertical="center" wrapText="1"/>
    </xf>
    <xf numFmtId="0" fontId="97" fillId="6" borderId="19" xfId="1782" applyFont="1" applyFill="1" applyBorder="1" applyAlignment="1">
      <alignment horizontal="center" vertical="center" wrapText="1"/>
    </xf>
    <xf numFmtId="0" fontId="97" fillId="6" borderId="88" xfId="1782" applyFont="1" applyFill="1" applyBorder="1" applyAlignment="1">
      <alignment horizontal="center" vertical="center" wrapText="1"/>
    </xf>
    <xf numFmtId="0" fontId="100" fillId="0" borderId="59" xfId="1782" applyFont="1" applyBorder="1" applyAlignment="1">
      <alignment horizontal="center" vertical="center" wrapText="1"/>
    </xf>
    <xf numFmtId="0" fontId="100" fillId="0" borderId="98" xfId="1782" applyFont="1" applyBorder="1" applyAlignment="1">
      <alignment horizontal="center" vertical="center" wrapText="1"/>
    </xf>
    <xf numFmtId="14" fontId="104" fillId="15" borderId="91" xfId="1782" applyNumberFormat="1" applyFont="1" applyFill="1" applyBorder="1" applyAlignment="1">
      <alignment vertical="center"/>
    </xf>
    <xf numFmtId="14" fontId="101" fillId="0" borderId="89" xfId="1782" applyNumberFormat="1" applyFont="1" applyBorder="1" applyAlignment="1">
      <alignment horizontal="center" vertical="center"/>
    </xf>
    <xf numFmtId="14" fontId="102" fillId="0" borderId="70" xfId="1782" applyNumberFormat="1" applyFont="1" applyBorder="1" applyAlignment="1">
      <alignment vertical="center"/>
    </xf>
    <xf numFmtId="0" fontId="108" fillId="12" borderId="19" xfId="1782" applyFont="1" applyFill="1" applyBorder="1" applyAlignment="1">
      <alignment horizontal="center" vertical="center" wrapText="1"/>
    </xf>
    <xf numFmtId="0" fontId="108" fillId="12" borderId="88" xfId="1782" applyFont="1" applyFill="1" applyBorder="1" applyAlignment="1">
      <alignment horizontal="center" vertical="center" wrapText="1"/>
    </xf>
    <xf numFmtId="0" fontId="111" fillId="0" borderId="74" xfId="1782" applyFont="1" applyBorder="1" applyAlignment="1">
      <alignment horizontal="center" vertical="top" wrapText="1"/>
    </xf>
    <xf numFmtId="0" fontId="111" fillId="0" borderId="90" xfId="1782" applyFont="1" applyBorder="1" applyAlignment="1">
      <alignment horizontal="center" vertical="top" wrapText="1"/>
    </xf>
    <xf numFmtId="0" fontId="19" fillId="0" borderId="74" xfId="1782" applyFont="1" applyBorder="1" applyAlignment="1">
      <alignment horizontal="center" vertical="top" wrapText="1"/>
    </xf>
    <xf numFmtId="0" fontId="19" fillId="0" borderId="90" xfId="1782" applyFont="1" applyBorder="1" applyAlignment="1">
      <alignment horizontal="center" vertical="top" wrapText="1"/>
    </xf>
    <xf numFmtId="0" fontId="106" fillId="22" borderId="19" xfId="1782" applyFont="1" applyFill="1" applyBorder="1" applyAlignment="1">
      <alignment horizontal="center" vertical="center" wrapText="1"/>
    </xf>
    <xf numFmtId="0" fontId="106" fillId="22" borderId="88" xfId="1782" applyFont="1" applyFill="1" applyBorder="1" applyAlignment="1">
      <alignment horizontal="center" vertical="center" wrapText="1"/>
    </xf>
    <xf numFmtId="0" fontId="53" fillId="5" borderId="27" xfId="0" applyFont="1" applyFill="1" applyBorder="1" applyAlignment="1">
      <alignment horizontal="center" vertical="center" wrapText="1"/>
    </xf>
    <xf numFmtId="0" fontId="53" fillId="5" borderId="28" xfId="0" applyFont="1" applyFill="1" applyBorder="1" applyAlignment="1">
      <alignment horizontal="center" vertical="center" wrapText="1"/>
    </xf>
    <xf numFmtId="0" fontId="53" fillId="5" borderId="29" xfId="0" applyFont="1" applyFill="1" applyBorder="1" applyAlignment="1">
      <alignment horizontal="center" vertical="center" wrapText="1"/>
    </xf>
    <xf numFmtId="0" fontId="55" fillId="12" borderId="37" xfId="0" applyFont="1" applyFill="1" applyBorder="1" applyAlignment="1">
      <alignment horizontal="center" vertical="center" wrapText="1"/>
    </xf>
    <xf numFmtId="0" fontId="55" fillId="13" borderId="37" xfId="0" applyFont="1" applyFill="1" applyBorder="1" applyAlignment="1">
      <alignment horizontal="center" vertical="center" wrapText="1"/>
    </xf>
    <xf numFmtId="0" fontId="60" fillId="15" borderId="25" xfId="0" applyFont="1" applyFill="1" applyBorder="1" applyAlignment="1">
      <alignment horizontal="center" vertical="top" wrapText="1"/>
    </xf>
    <xf numFmtId="0" fontId="60" fillId="15" borderId="43" xfId="0" applyFont="1" applyFill="1" applyBorder="1" applyAlignment="1">
      <alignment horizontal="center" vertical="top" wrapText="1"/>
    </xf>
    <xf numFmtId="0" fontId="60" fillId="15" borderId="44" xfId="0" applyFont="1" applyFill="1" applyBorder="1" applyAlignment="1">
      <alignment horizontal="center" vertical="top" wrapText="1"/>
    </xf>
    <xf numFmtId="14" fontId="19" fillId="4" borderId="42" xfId="0" applyNumberFormat="1" applyFont="1" applyFill="1" applyBorder="1" applyAlignment="1">
      <alignment horizontal="center" vertical="center" wrapText="1"/>
    </xf>
    <xf numFmtId="0" fontId="57" fillId="4" borderId="1" xfId="0" applyFont="1" applyFill="1" applyBorder="1" applyAlignment="1">
      <alignment horizontal="center" vertical="center" wrapText="1"/>
    </xf>
    <xf numFmtId="166" fontId="58" fillId="4" borderId="3" xfId="0" applyNumberFormat="1" applyFont="1" applyFill="1" applyBorder="1" applyAlignment="1">
      <alignment horizontal="center" vertical="center" wrapText="1"/>
    </xf>
    <xf numFmtId="166" fontId="58" fillId="4" borderId="5" xfId="0" applyNumberFormat="1" applyFont="1" applyFill="1" applyBorder="1" applyAlignment="1">
      <alignment horizontal="center" vertical="center" wrapText="1"/>
    </xf>
    <xf numFmtId="0" fontId="60" fillId="15" borderId="25" xfId="0" applyFont="1" applyFill="1" applyBorder="1" applyAlignment="1">
      <alignment horizontal="center" vertical="center" wrapText="1"/>
    </xf>
    <xf numFmtId="0" fontId="60" fillId="15" borderId="43" xfId="0" applyFont="1" applyFill="1" applyBorder="1" applyAlignment="1">
      <alignment horizontal="center" vertical="center" wrapText="1"/>
    </xf>
    <xf numFmtId="14" fontId="19" fillId="4" borderId="38" xfId="0" applyNumberFormat="1" applyFont="1" applyFill="1" applyBorder="1" applyAlignment="1">
      <alignment horizontal="center" vertical="center" wrapText="1"/>
    </xf>
    <xf numFmtId="0" fontId="57" fillId="4" borderId="21" xfId="0" applyFont="1" applyFill="1" applyBorder="1" applyAlignment="1">
      <alignment horizontal="center" vertical="center" wrapText="1"/>
    </xf>
    <xf numFmtId="166" fontId="58" fillId="4" borderId="7" xfId="0" applyNumberFormat="1" applyFont="1" applyFill="1" applyBorder="1" applyAlignment="1">
      <alignment horizontal="center" vertical="center" wrapText="1"/>
    </xf>
    <xf numFmtId="0" fontId="60" fillId="4" borderId="25" xfId="0" applyFont="1" applyFill="1" applyBorder="1" applyAlignment="1">
      <alignment horizontal="center" vertical="center" wrapText="1"/>
    </xf>
    <xf numFmtId="0" fontId="60" fillId="4" borderId="44" xfId="0" applyFont="1" applyFill="1" applyBorder="1" applyAlignment="1">
      <alignment horizontal="center" vertical="center" wrapText="1"/>
    </xf>
    <xf numFmtId="0" fontId="60" fillId="4" borderId="43" xfId="0" applyFont="1" applyFill="1" applyBorder="1" applyAlignment="1">
      <alignment horizontal="center" vertical="center" wrapText="1"/>
    </xf>
    <xf numFmtId="0" fontId="60" fillId="15" borderId="44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14" fontId="19" fillId="4" borderId="51" xfId="0" applyNumberFormat="1" applyFont="1" applyFill="1" applyBorder="1" applyAlignment="1">
      <alignment horizontal="center" vertical="center" wrapText="1"/>
    </xf>
    <xf numFmtId="0" fontId="57" fillId="4" borderId="52" xfId="0" applyFont="1" applyFill="1" applyBorder="1" applyAlignment="1">
      <alignment horizontal="center" vertical="center" wrapText="1"/>
    </xf>
    <xf numFmtId="167" fontId="138" fillId="26" borderId="0" xfId="1783" applyNumberFormat="1" applyFont="1" applyFill="1" applyAlignment="1">
      <alignment horizontal="center" vertical="center" textRotation="90"/>
    </xf>
    <xf numFmtId="0" fontId="18" fillId="0" borderId="4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93" xfId="0" applyFont="1" applyBorder="1" applyAlignment="1">
      <alignment horizontal="center" vertical="center" wrapText="1"/>
    </xf>
    <xf numFmtId="0" fontId="71" fillId="0" borderId="0" xfId="0" applyFont="1" applyAlignment="1">
      <alignment horizontal="center" vertical="center" wrapText="1"/>
    </xf>
    <xf numFmtId="0" fontId="6" fillId="2" borderId="55" xfId="6" applyFill="1" applyBorder="1" applyAlignment="1">
      <alignment horizontal="left"/>
    </xf>
    <xf numFmtId="0" fontId="6" fillId="2" borderId="14" xfId="6" applyFill="1" applyBorder="1" applyAlignment="1">
      <alignment horizontal="left"/>
    </xf>
    <xf numFmtId="0" fontId="30" fillId="0" borderId="55" xfId="6" applyFont="1" applyBorder="1" applyAlignment="1">
      <alignment horizontal="left" vertical="top" wrapText="1"/>
    </xf>
    <xf numFmtId="0" fontId="30" fillId="0" borderId="13" xfId="6" applyFont="1" applyBorder="1" applyAlignment="1">
      <alignment horizontal="left" vertical="top"/>
    </xf>
    <xf numFmtId="0" fontId="30" fillId="0" borderId="14" xfId="6" applyFont="1" applyBorder="1" applyAlignment="1">
      <alignment horizontal="left" vertical="top"/>
    </xf>
    <xf numFmtId="0" fontId="6" fillId="2" borderId="64" xfId="6" applyFill="1" applyBorder="1" applyAlignment="1">
      <alignment horizontal="left"/>
    </xf>
    <xf numFmtId="0" fontId="6" fillId="2" borderId="65" xfId="6" applyFill="1" applyBorder="1" applyAlignment="1">
      <alignment horizontal="left"/>
    </xf>
    <xf numFmtId="0" fontId="30" fillId="0" borderId="64" xfId="6" applyFont="1" applyBorder="1" applyAlignment="1">
      <alignment horizontal="left" vertical="top" wrapText="1"/>
    </xf>
    <xf numFmtId="0" fontId="30" fillId="0" borderId="66" xfId="6" applyFont="1" applyBorder="1" applyAlignment="1">
      <alignment horizontal="left" vertical="top"/>
    </xf>
    <xf numFmtId="0" fontId="30" fillId="0" borderId="65" xfId="6" applyFont="1" applyBorder="1" applyAlignment="1">
      <alignment horizontal="left" vertical="top"/>
    </xf>
  </cellXfs>
  <cellStyles count="1784">
    <cellStyle name="Excel Built-in Normal" xfId="1" xr:uid="{00000000-0005-0000-0000-000000000000}"/>
    <cellStyle name="měny 2" xfId="2" xr:uid="{00000000-0005-0000-0000-000001000000}"/>
    <cellStyle name="měny 2 10" xfId="174" xr:uid="{A7CA37C9-3142-4D65-9272-35113CF7E106}"/>
    <cellStyle name="měny 2 10 2" xfId="338" xr:uid="{C9EE8C4A-DB93-47FE-A00E-57244715BB06}"/>
    <cellStyle name="měny 2 10 2 2" xfId="721" xr:uid="{00E2CBCD-A67C-4641-A648-5530E47D6CA1}"/>
    <cellStyle name="měny 2 10 2 2 2" xfId="1487" xr:uid="{94C2699E-C28D-4E00-8BF9-AF31D11DF574}"/>
    <cellStyle name="měny 2 10 2 3" xfId="1104" xr:uid="{AFE84D74-647F-41DE-B12C-AAE4EA5EB584}"/>
    <cellStyle name="měny 2 10 3" xfId="557" xr:uid="{169A3C53-56A1-43FE-BEBD-D487FF0ABBEC}"/>
    <cellStyle name="měny 2 10 3 2" xfId="1323" xr:uid="{6A2E27BA-584E-4C7C-A874-CC31B8F48F53}"/>
    <cellStyle name="měny 2 10 4" xfId="940" xr:uid="{33C2F784-D098-420E-B7EB-D1BB847D2375}"/>
    <cellStyle name="měny 2 11" xfId="283" xr:uid="{786BFDBE-0BDA-4295-B079-27A76403E0C7}"/>
    <cellStyle name="měny 2 11 2" xfId="666" xr:uid="{5A6DB20A-7DF9-4542-B883-93DEDAFA6946}"/>
    <cellStyle name="měny 2 11 2 2" xfId="1432" xr:uid="{27DB86A0-3764-44F2-A77D-30EBEB7EA1D2}"/>
    <cellStyle name="měny 2 11 3" xfId="1049" xr:uid="{513A15D8-B963-42E8-B052-9D286BA35060}"/>
    <cellStyle name="měny 2 12" xfId="447" xr:uid="{96FAE66A-B761-403A-8B4A-83F8126D9403}"/>
    <cellStyle name="měny 2 12 2" xfId="830" xr:uid="{543DC117-533F-4D7E-B9E1-7C5F3CF96E4F}"/>
    <cellStyle name="měny 2 12 2 2" xfId="1596" xr:uid="{777D5F4B-0909-4D55-BB72-5D91133B6F81}"/>
    <cellStyle name="měny 2 12 3" xfId="1213" xr:uid="{F58B42D2-5EDE-4E2F-954B-832CCF6B8898}"/>
    <cellStyle name="měny 2 13" xfId="502" xr:uid="{F2F124D2-FA81-4C0D-8464-482708C80D39}"/>
    <cellStyle name="měny 2 13 2" xfId="1268" xr:uid="{1600C3F5-BFF6-4B19-8258-7252A53E7EC6}"/>
    <cellStyle name="měny 2 14" xfId="119" xr:uid="{659BF9FA-6A98-414B-A052-6A38E58A3164}"/>
    <cellStyle name="měny 2 15" xfId="885" xr:uid="{C1270654-6D95-447F-B4BB-B319D9730804}"/>
    <cellStyle name="měny 2 16" xfId="1651" xr:uid="{296EC8B3-2E01-4D10-8C7A-45137FDB28FA}"/>
    <cellStyle name="měny 2 2" xfId="9" xr:uid="{00000000-0005-0000-0000-000002000000}"/>
    <cellStyle name="měny 2 2 10" xfId="449" xr:uid="{BCC65039-56AF-43DB-A694-4716B7EA9322}"/>
    <cellStyle name="měny 2 2 10 2" xfId="832" xr:uid="{6F381529-45F5-4421-B820-4A21CD3FC439}"/>
    <cellStyle name="měny 2 2 10 2 2" xfId="1598" xr:uid="{12A24CE1-5A8A-4311-A793-C6E7345AB919}"/>
    <cellStyle name="měny 2 2 10 3" xfId="1215" xr:uid="{7C51728F-99C5-45D0-ACF7-1F3C08525C0C}"/>
    <cellStyle name="měny 2 2 11" xfId="504" xr:uid="{C459BE7F-20CF-48D0-8167-1A357B9D1FDC}"/>
    <cellStyle name="měny 2 2 11 2" xfId="1270" xr:uid="{4C5EFA60-FBE3-43C5-B291-DC084F7B7239}"/>
    <cellStyle name="měny 2 2 12" xfId="121" xr:uid="{0B6362A4-CCDA-4B64-90AC-A0CA809A8F59}"/>
    <cellStyle name="měny 2 2 13" xfId="887" xr:uid="{1DC72F96-4D48-4211-B145-925C31BF72A6}"/>
    <cellStyle name="měny 2 2 14" xfId="1653" xr:uid="{48851D3A-796F-4C2E-B0B4-3DE8FEC4DBBD}"/>
    <cellStyle name="měny 2 2 2" xfId="12" xr:uid="{00000000-0005-0000-0000-000003000000}"/>
    <cellStyle name="měny 2 2 2 10" xfId="124" xr:uid="{A880CA53-3276-4BAA-BD75-E4295393A389}"/>
    <cellStyle name="měny 2 2 2 11" xfId="890" xr:uid="{4F94B69A-A652-46F7-B4FC-A062A888080B}"/>
    <cellStyle name="měny 2 2 2 12" xfId="1656" xr:uid="{3D741802-5DBA-4C11-A56C-2C67CFE00738}"/>
    <cellStyle name="měny 2 2 2 2" xfId="21" xr:uid="{00000000-0005-0000-0000-000004000000}"/>
    <cellStyle name="měny 2 2 2 2 10" xfId="899" xr:uid="{CF7C26D9-A522-451E-88EE-E455CB7562FC}"/>
    <cellStyle name="měny 2 2 2 2 11" xfId="1665" xr:uid="{930F7387-A56A-4E93-BB16-C431AA9CF22E}"/>
    <cellStyle name="měny 2 2 2 2 2" xfId="39" xr:uid="{00000000-0005-0000-0000-000005000000}"/>
    <cellStyle name="měny 2 2 2 2 2 2" xfId="96" xr:uid="{9ED58939-8AD1-4848-9B49-561A81920BA9}"/>
    <cellStyle name="měny 2 2 2 2 2 2 2" xfId="424" xr:uid="{8E878489-4F44-4DDF-8070-2F8E1A1FA4AC}"/>
    <cellStyle name="měny 2 2 2 2 2 2 2 2" xfId="807" xr:uid="{A02B9484-A0D1-481E-99B8-4868DA882E00}"/>
    <cellStyle name="měny 2 2 2 2 2 2 2 2 2" xfId="1573" xr:uid="{25051AFA-8EC1-4FC4-AEF2-71F70ED67A29}"/>
    <cellStyle name="měny 2 2 2 2 2 2 2 3" xfId="1190" xr:uid="{1D724831-9701-4E3D-A2A1-900F830C7036}"/>
    <cellStyle name="měny 2 2 2 2 2 2 3" xfId="643" xr:uid="{FC13700B-4153-4D5C-9F77-E3730E8D18E1}"/>
    <cellStyle name="měny 2 2 2 2 2 2 3 2" xfId="1409" xr:uid="{99345799-5516-46FE-8115-8A40395BA775}"/>
    <cellStyle name="měny 2 2 2 2 2 2 4" xfId="260" xr:uid="{6B3C291E-27E2-4123-8142-0A28F1213EC9}"/>
    <cellStyle name="měny 2 2 2 2 2 2 5" xfId="1026" xr:uid="{2847ED0D-6695-4C43-9CE8-73A320ED4309}"/>
    <cellStyle name="měny 2 2 2 2 2 2 6" xfId="1737" xr:uid="{D1540764-1FEA-4015-AA84-90D8EAF22EDC}"/>
    <cellStyle name="měny 2 2 2 2 2 3" xfId="206" xr:uid="{0BCEE748-1059-4598-963B-38883A11FDE5}"/>
    <cellStyle name="měny 2 2 2 2 2 3 2" xfId="370" xr:uid="{0F850278-1727-4F0F-AA1E-A90D78421151}"/>
    <cellStyle name="měny 2 2 2 2 2 3 2 2" xfId="753" xr:uid="{73DE1A3D-6CC0-4C6C-9A5D-853790EAA59E}"/>
    <cellStyle name="měny 2 2 2 2 2 3 2 2 2" xfId="1519" xr:uid="{579B30F1-1BAC-4A86-94E0-3E69362E9F78}"/>
    <cellStyle name="měny 2 2 2 2 2 3 2 3" xfId="1136" xr:uid="{63BAA11B-CBD3-4C68-B9EA-42EF08838114}"/>
    <cellStyle name="měny 2 2 2 2 2 3 3" xfId="589" xr:uid="{B0A89BAA-181F-48A9-B038-27AA6E9F7E2D}"/>
    <cellStyle name="měny 2 2 2 2 2 3 3 2" xfId="1355" xr:uid="{1624F544-7D5C-4C89-B2B2-9F38782D2C62}"/>
    <cellStyle name="měny 2 2 2 2 2 3 4" xfId="972" xr:uid="{66A57D4D-0377-433F-9370-464B2738037A}"/>
    <cellStyle name="měny 2 2 2 2 2 4" xfId="315" xr:uid="{7FF589F5-6C73-48DB-A7E3-6B98513A60B8}"/>
    <cellStyle name="měny 2 2 2 2 2 4 2" xfId="698" xr:uid="{EC3EE1F8-B7A5-42D5-8562-374727067CE1}"/>
    <cellStyle name="měny 2 2 2 2 2 4 2 2" xfId="1464" xr:uid="{587E5A15-F286-440A-9361-9FDE0D02F2BE}"/>
    <cellStyle name="měny 2 2 2 2 2 4 3" xfId="1081" xr:uid="{DE4977FE-57C3-4016-B696-F1D5D3ECD57A}"/>
    <cellStyle name="měny 2 2 2 2 2 5" xfId="479" xr:uid="{7C760750-49DF-4863-A138-4E05FE62EFB3}"/>
    <cellStyle name="měny 2 2 2 2 2 5 2" xfId="862" xr:uid="{2F0B19D2-478E-4A16-BF94-0D7BF2547B32}"/>
    <cellStyle name="měny 2 2 2 2 2 5 2 2" xfId="1628" xr:uid="{23012DA4-65FB-4287-9FD2-5003275D1ED3}"/>
    <cellStyle name="měny 2 2 2 2 2 5 3" xfId="1245" xr:uid="{331AA418-CFE4-4441-BE76-3FA28CA26FE1}"/>
    <cellStyle name="měny 2 2 2 2 2 6" xfId="534" xr:uid="{2BD9C024-17AB-4B2E-BEA9-A9D296722ACF}"/>
    <cellStyle name="měny 2 2 2 2 2 6 2" xfId="1300" xr:uid="{0A98217F-4361-45AD-9A89-3781A6467504}"/>
    <cellStyle name="měny 2 2 2 2 2 7" xfId="151" xr:uid="{1F37CA11-0ED6-42F5-844A-83B422E5A18D}"/>
    <cellStyle name="měny 2 2 2 2 2 8" xfId="917" xr:uid="{54B882F6-1EE4-4756-A0E8-EADCD1503EA7}"/>
    <cellStyle name="měny 2 2 2 2 2 9" xfId="1683" xr:uid="{2A217ACB-DB8E-4D6D-A0FE-00B7088877F9}"/>
    <cellStyle name="měny 2 2 2 2 3" xfId="57" xr:uid="{00000000-0005-0000-0000-000006000000}"/>
    <cellStyle name="měny 2 2 2 2 3 2" xfId="114" xr:uid="{75DFEF65-46D6-4D6E-B2B2-97B9F4AB5990}"/>
    <cellStyle name="měny 2 2 2 2 3 2 2" xfId="442" xr:uid="{B6248364-A339-47B6-9931-84B0C25C49FE}"/>
    <cellStyle name="měny 2 2 2 2 3 2 2 2" xfId="825" xr:uid="{9EC1EC5A-0C5E-4F07-A1EF-042671AA3B00}"/>
    <cellStyle name="měny 2 2 2 2 3 2 2 2 2" xfId="1591" xr:uid="{6BB7FDD6-98EE-43A3-BC7B-A7C33638BEFE}"/>
    <cellStyle name="měny 2 2 2 2 3 2 2 3" xfId="1208" xr:uid="{B5C89E88-99BD-48F9-A782-216B23EAA14B}"/>
    <cellStyle name="měny 2 2 2 2 3 2 3" xfId="661" xr:uid="{E7E536E2-E555-4CC4-8F03-2F2F95D5A771}"/>
    <cellStyle name="měny 2 2 2 2 3 2 3 2" xfId="1427" xr:uid="{9957B532-1860-4C1B-B7BE-90FDEB2C9611}"/>
    <cellStyle name="měny 2 2 2 2 3 2 4" xfId="278" xr:uid="{DCABFDDC-0300-47F3-976D-D3358B136ED7}"/>
    <cellStyle name="měny 2 2 2 2 3 2 5" xfId="1044" xr:uid="{65227A16-1194-43E8-AD4D-E767CE92CE15}"/>
    <cellStyle name="měny 2 2 2 2 3 2 6" xfId="1755" xr:uid="{ED13BFD1-4157-4E18-95FB-321107A8979A}"/>
    <cellStyle name="měny 2 2 2 2 3 3" xfId="224" xr:uid="{A5F669B9-2F4D-4F8B-B79B-EE1257ED3861}"/>
    <cellStyle name="měny 2 2 2 2 3 3 2" xfId="388" xr:uid="{D42C4F38-2303-40C4-BAEF-76323E04EF86}"/>
    <cellStyle name="měny 2 2 2 2 3 3 2 2" xfId="771" xr:uid="{ECCE2646-1D1B-4FF7-8667-FC1DD1030925}"/>
    <cellStyle name="měny 2 2 2 2 3 3 2 2 2" xfId="1537" xr:uid="{78A08DCF-CF7E-4FBA-B224-3CAD5A141982}"/>
    <cellStyle name="měny 2 2 2 2 3 3 2 3" xfId="1154" xr:uid="{38E68F11-C12F-4A75-A8FC-6207879080BD}"/>
    <cellStyle name="měny 2 2 2 2 3 3 3" xfId="607" xr:uid="{600FE239-4AF7-4A99-86C3-3322174BADFF}"/>
    <cellStyle name="měny 2 2 2 2 3 3 3 2" xfId="1373" xr:uid="{E4FA64ED-8695-48EF-9204-10BD5497D53B}"/>
    <cellStyle name="měny 2 2 2 2 3 3 4" xfId="990" xr:uid="{FDB94062-0DF1-4835-B87E-8D3AA274DB10}"/>
    <cellStyle name="měny 2 2 2 2 3 4" xfId="333" xr:uid="{C47D061D-1950-4C21-AAD6-BBEA1413A4DF}"/>
    <cellStyle name="měny 2 2 2 2 3 4 2" xfId="716" xr:uid="{AC813AB8-F063-41B7-9FF5-14B43A32C92E}"/>
    <cellStyle name="měny 2 2 2 2 3 4 2 2" xfId="1482" xr:uid="{79D337C1-07D8-47D6-8870-8A2794E52764}"/>
    <cellStyle name="měny 2 2 2 2 3 4 3" xfId="1099" xr:uid="{082B234C-B5B9-451C-ADB9-9783D4E55799}"/>
    <cellStyle name="měny 2 2 2 2 3 5" xfId="497" xr:uid="{AE1660C4-9DF1-4A05-A559-83735E374408}"/>
    <cellStyle name="měny 2 2 2 2 3 5 2" xfId="880" xr:uid="{832F2D71-170E-4B9A-B611-A53E6AE5646D}"/>
    <cellStyle name="měny 2 2 2 2 3 5 2 2" xfId="1646" xr:uid="{D061AFE2-3D67-44CE-8CA8-DA42D4B82B9E}"/>
    <cellStyle name="měny 2 2 2 2 3 5 3" xfId="1263" xr:uid="{37431DAA-C043-461F-A6E9-8B0570C5E3B1}"/>
    <cellStyle name="měny 2 2 2 2 3 6" xfId="552" xr:uid="{7C7736B9-C04F-4D9C-9C38-106F7DF4E1BD}"/>
    <cellStyle name="měny 2 2 2 2 3 6 2" xfId="1318" xr:uid="{3BED083A-41BA-4ABD-B449-0A07986F0DDE}"/>
    <cellStyle name="měny 2 2 2 2 3 7" xfId="169" xr:uid="{3D9696DD-8233-4002-A902-B8E328394208}"/>
    <cellStyle name="měny 2 2 2 2 3 8" xfId="935" xr:uid="{42E852D0-DF7D-4D49-8FB9-BDBEA81448E5}"/>
    <cellStyle name="měny 2 2 2 2 3 9" xfId="1701" xr:uid="{28DB08FB-E548-4ED6-9520-2C95023E2A2A}"/>
    <cellStyle name="měny 2 2 2 2 4" xfId="78" xr:uid="{4E782D67-568A-4BF3-82BD-698DEF9FADF0}"/>
    <cellStyle name="měny 2 2 2 2 4 2" xfId="406" xr:uid="{C717688D-6923-4600-A3EF-5C6003BBEBB1}"/>
    <cellStyle name="měny 2 2 2 2 4 2 2" xfId="789" xr:uid="{DCAF4191-17BB-45F6-BA6E-20CD5A7F0F07}"/>
    <cellStyle name="měny 2 2 2 2 4 2 2 2" xfId="1555" xr:uid="{04A1CF7A-9C9F-4ED6-8CED-84E79FA34EA7}"/>
    <cellStyle name="měny 2 2 2 2 4 2 3" xfId="1172" xr:uid="{42517335-D830-4958-ACA0-32AF6A028A2D}"/>
    <cellStyle name="měny 2 2 2 2 4 3" xfId="625" xr:uid="{1FCD9DBF-18A3-4AE5-AF0C-C5A9731901B0}"/>
    <cellStyle name="měny 2 2 2 2 4 3 2" xfId="1391" xr:uid="{6FE38947-7E10-41E6-A379-A1A77CCCCB0C}"/>
    <cellStyle name="měny 2 2 2 2 4 4" xfId="242" xr:uid="{6EF8BD23-0528-43EB-B39B-FC58AE2CE82A}"/>
    <cellStyle name="měny 2 2 2 2 4 5" xfId="1008" xr:uid="{607A6800-6DD8-4891-8200-82C8E0039E38}"/>
    <cellStyle name="měny 2 2 2 2 4 6" xfId="1719" xr:uid="{75D667E7-532C-4466-8B45-C252A78E425B}"/>
    <cellStyle name="měny 2 2 2 2 5" xfId="188" xr:uid="{A07D8565-55BF-440F-A87F-93596926F4DC}"/>
    <cellStyle name="měny 2 2 2 2 5 2" xfId="352" xr:uid="{F3F66CD7-C268-422B-9F55-97BE7947D819}"/>
    <cellStyle name="měny 2 2 2 2 5 2 2" xfId="735" xr:uid="{B2A6918F-6605-4AA3-9175-9D1EE68177DD}"/>
    <cellStyle name="měny 2 2 2 2 5 2 2 2" xfId="1501" xr:uid="{B24CEF5C-6534-4F5F-A78A-D0151E997BF1}"/>
    <cellStyle name="měny 2 2 2 2 5 2 3" xfId="1118" xr:uid="{4D84C490-B37B-4B70-A584-DC0B95A26B9E}"/>
    <cellStyle name="měny 2 2 2 2 5 3" xfId="571" xr:uid="{2C52A2D2-FC4F-4A8F-B704-BA7E71AFDAC2}"/>
    <cellStyle name="měny 2 2 2 2 5 3 2" xfId="1337" xr:uid="{16229FF8-3A90-4495-AA90-3768420C779A}"/>
    <cellStyle name="měny 2 2 2 2 5 4" xfId="954" xr:uid="{619AF25C-1BC7-4368-8DD5-4E36DACFFB00}"/>
    <cellStyle name="měny 2 2 2 2 6" xfId="297" xr:uid="{CEFAE82A-86C7-41E7-A395-25ECC60D0C5C}"/>
    <cellStyle name="měny 2 2 2 2 6 2" xfId="680" xr:uid="{9C4673F9-7A02-4430-937E-CF6C167BCDF4}"/>
    <cellStyle name="měny 2 2 2 2 6 2 2" xfId="1446" xr:uid="{7FA03A3B-3C0B-450A-A9C6-D4B8F808EE28}"/>
    <cellStyle name="měny 2 2 2 2 6 3" xfId="1063" xr:uid="{71510EEA-D982-4FC5-A3F8-DBAE52F02570}"/>
    <cellStyle name="měny 2 2 2 2 7" xfId="461" xr:uid="{1CBE3EE3-9868-46D2-966E-5C8449501F44}"/>
    <cellStyle name="měny 2 2 2 2 7 2" xfId="844" xr:uid="{B93CA3C4-B8E7-40BD-B367-B05149AC6EEF}"/>
    <cellStyle name="měny 2 2 2 2 7 2 2" xfId="1610" xr:uid="{1BAD7AEF-80A5-47CB-BD6B-377BC00D3751}"/>
    <cellStyle name="měny 2 2 2 2 7 3" xfId="1227" xr:uid="{A8225E0F-1A99-48A0-B578-661C9E1F54F3}"/>
    <cellStyle name="měny 2 2 2 2 8" xfId="516" xr:uid="{3EFCF0A7-B325-4ED7-BF16-961D9C9FE5FE}"/>
    <cellStyle name="měny 2 2 2 2 8 2" xfId="1282" xr:uid="{7A9EC197-CC95-43A2-9AC7-A6146AA5ECB2}"/>
    <cellStyle name="měny 2 2 2 2 9" xfId="133" xr:uid="{9363B0CE-3442-4C9D-A27A-C2567CF77C26}"/>
    <cellStyle name="měny 2 2 2 3" xfId="30" xr:uid="{00000000-0005-0000-0000-000007000000}"/>
    <cellStyle name="měny 2 2 2 3 2" xfId="87" xr:uid="{A2742627-03FD-4098-B30C-B2483875CE25}"/>
    <cellStyle name="měny 2 2 2 3 2 2" xfId="415" xr:uid="{A1C464D8-FCAB-49DF-975C-42946F4C0071}"/>
    <cellStyle name="měny 2 2 2 3 2 2 2" xfId="798" xr:uid="{768C9B1E-D126-4EBD-9005-20C46CB94D6F}"/>
    <cellStyle name="měny 2 2 2 3 2 2 2 2" xfId="1564" xr:uid="{A30604EF-296D-40F0-881B-6A3BEA6AC55E}"/>
    <cellStyle name="měny 2 2 2 3 2 2 3" xfId="1181" xr:uid="{2905DE33-AF48-4D22-8428-810072531ECD}"/>
    <cellStyle name="měny 2 2 2 3 2 3" xfId="634" xr:uid="{C1EC055A-1451-4578-8D74-0C0728A6E6F0}"/>
    <cellStyle name="měny 2 2 2 3 2 3 2" xfId="1400" xr:uid="{2B82DDC7-52A4-4E16-AD4C-20C6B0684029}"/>
    <cellStyle name="měny 2 2 2 3 2 4" xfId="251" xr:uid="{6F51188C-0896-4EE9-86CA-4FBC39E3E101}"/>
    <cellStyle name="měny 2 2 2 3 2 5" xfId="1017" xr:uid="{D9859C73-35CB-4065-BB70-50ED0F41B603}"/>
    <cellStyle name="měny 2 2 2 3 2 6" xfId="1728" xr:uid="{6053AA55-E28B-4ACF-A4CC-4789090C2D6B}"/>
    <cellStyle name="měny 2 2 2 3 3" xfId="197" xr:uid="{127C633E-8817-4B98-8F07-6C1AC3ABC8D3}"/>
    <cellStyle name="měny 2 2 2 3 3 2" xfId="361" xr:uid="{0B4F9877-0D4D-4292-97D2-79CD55F142FB}"/>
    <cellStyle name="měny 2 2 2 3 3 2 2" xfId="744" xr:uid="{DDDA1199-A7BD-4F72-8072-BBD709F39E6F}"/>
    <cellStyle name="měny 2 2 2 3 3 2 2 2" xfId="1510" xr:uid="{FF913B41-58F0-46AC-A12C-6A75C086A93B}"/>
    <cellStyle name="měny 2 2 2 3 3 2 3" xfId="1127" xr:uid="{D9DC1862-D2E3-4C1C-A530-B680F5E79106}"/>
    <cellStyle name="měny 2 2 2 3 3 3" xfId="580" xr:uid="{CCE6B2D9-E835-403A-BA9F-DC9E1B99CCBE}"/>
    <cellStyle name="měny 2 2 2 3 3 3 2" xfId="1346" xr:uid="{EC56F8B2-6BCD-4B7B-990D-B097DA7530BC}"/>
    <cellStyle name="měny 2 2 2 3 3 4" xfId="963" xr:uid="{A716743C-07C4-4E91-A87A-BC1A1E54709F}"/>
    <cellStyle name="měny 2 2 2 3 4" xfId="306" xr:uid="{801EB456-810E-4DBE-B398-46874A40CB85}"/>
    <cellStyle name="měny 2 2 2 3 4 2" xfId="689" xr:uid="{07F818D7-E494-44D4-892E-734209B06B23}"/>
    <cellStyle name="měny 2 2 2 3 4 2 2" xfId="1455" xr:uid="{5782CCD4-6982-43F7-9361-C21992286744}"/>
    <cellStyle name="měny 2 2 2 3 4 3" xfId="1072" xr:uid="{D8EAAFDF-B011-47F3-A1E1-4251DFD98E34}"/>
    <cellStyle name="měny 2 2 2 3 5" xfId="470" xr:uid="{BEC1519E-8C90-427C-B0F3-4D128ABC3DC3}"/>
    <cellStyle name="měny 2 2 2 3 5 2" xfId="853" xr:uid="{398076CA-951D-4210-A7B5-B0DFE53FA61B}"/>
    <cellStyle name="měny 2 2 2 3 5 2 2" xfId="1619" xr:uid="{5F90B5B2-85B1-441D-B6F8-64B25C8FB7C8}"/>
    <cellStyle name="měny 2 2 2 3 5 3" xfId="1236" xr:uid="{284E7B46-A719-430B-B2BC-00B45003F35D}"/>
    <cellStyle name="měny 2 2 2 3 6" xfId="525" xr:uid="{15643E5F-AC73-44A0-BF1E-34473B42BDEE}"/>
    <cellStyle name="měny 2 2 2 3 6 2" xfId="1291" xr:uid="{86159DE3-2B0F-42BC-B077-BB7C5950F8F5}"/>
    <cellStyle name="měny 2 2 2 3 7" xfId="142" xr:uid="{95B7E2C8-0C64-4A58-9463-A9123D10C417}"/>
    <cellStyle name="měny 2 2 2 3 8" xfId="908" xr:uid="{A8B1346E-25DD-46BE-A3ED-7FF52FA9FB14}"/>
    <cellStyle name="měny 2 2 2 3 9" xfId="1674" xr:uid="{994E62D3-E793-4356-A3FF-AE404443530E}"/>
    <cellStyle name="měny 2 2 2 4" xfId="48" xr:uid="{00000000-0005-0000-0000-000008000000}"/>
    <cellStyle name="měny 2 2 2 4 2" xfId="105" xr:uid="{21871AD1-F327-48F9-8D16-9FF152D6949D}"/>
    <cellStyle name="měny 2 2 2 4 2 2" xfId="433" xr:uid="{2705EB2A-BDFB-400E-8536-A14894369D86}"/>
    <cellStyle name="měny 2 2 2 4 2 2 2" xfId="816" xr:uid="{1E5B632B-38F8-4D40-8503-0ACD623A7E87}"/>
    <cellStyle name="měny 2 2 2 4 2 2 2 2" xfId="1582" xr:uid="{EC40AD95-2B78-47E9-B1B3-B60DD3944FDE}"/>
    <cellStyle name="měny 2 2 2 4 2 2 3" xfId="1199" xr:uid="{4C1AF7E3-7D63-43D5-BDDC-C8D4437BF3CE}"/>
    <cellStyle name="měny 2 2 2 4 2 3" xfId="652" xr:uid="{0E1AB24C-D8FE-4D47-9205-2E2B61712E0E}"/>
    <cellStyle name="měny 2 2 2 4 2 3 2" xfId="1418" xr:uid="{FE4AC16A-F126-4B32-BEDC-BDD0BF23280A}"/>
    <cellStyle name="měny 2 2 2 4 2 4" xfId="269" xr:uid="{1B062014-0AE4-46FC-B3C3-57686670D56C}"/>
    <cellStyle name="měny 2 2 2 4 2 5" xfId="1035" xr:uid="{A64B7AC9-91CE-4A47-BF72-635ACF6EEDA4}"/>
    <cellStyle name="měny 2 2 2 4 2 6" xfId="1746" xr:uid="{979D9F87-2683-4943-8065-EAEF19EE1C9E}"/>
    <cellStyle name="měny 2 2 2 4 3" xfId="215" xr:uid="{AEC16A0F-AAB6-4C94-9190-3D9800E6EB17}"/>
    <cellStyle name="měny 2 2 2 4 3 2" xfId="379" xr:uid="{64AC0354-14DB-42EA-89AB-EBA0DAE41900}"/>
    <cellStyle name="měny 2 2 2 4 3 2 2" xfId="762" xr:uid="{27CAAC70-8378-4D2A-ACD8-02A7961F394B}"/>
    <cellStyle name="měny 2 2 2 4 3 2 2 2" xfId="1528" xr:uid="{590CAEEB-0434-489A-A445-8A6070930781}"/>
    <cellStyle name="měny 2 2 2 4 3 2 3" xfId="1145" xr:uid="{6AB04733-0C58-4277-93B1-B3EF117674DF}"/>
    <cellStyle name="měny 2 2 2 4 3 3" xfId="598" xr:uid="{57083552-6F06-46FC-A87B-6C1129B9BCC4}"/>
    <cellStyle name="měny 2 2 2 4 3 3 2" xfId="1364" xr:uid="{E043F86F-8BB3-42AA-8958-489901816C03}"/>
    <cellStyle name="měny 2 2 2 4 3 4" xfId="981" xr:uid="{14B975BA-17F8-4DF6-A9C3-0F990B0BC4BC}"/>
    <cellStyle name="měny 2 2 2 4 4" xfId="324" xr:uid="{0D6F82CD-7589-436E-85BD-CB376BB37848}"/>
    <cellStyle name="měny 2 2 2 4 4 2" xfId="707" xr:uid="{EB242260-DDAF-44A1-915A-8547F54EE326}"/>
    <cellStyle name="měny 2 2 2 4 4 2 2" xfId="1473" xr:uid="{E61EF172-6067-434F-9AF9-64A07C60C177}"/>
    <cellStyle name="měny 2 2 2 4 4 3" xfId="1090" xr:uid="{1C6B9007-CEBB-4F5F-B1F3-792B53DFD8CA}"/>
    <cellStyle name="měny 2 2 2 4 5" xfId="488" xr:uid="{25FDA040-3D0F-47B2-92D4-C476FC9D08AD}"/>
    <cellStyle name="měny 2 2 2 4 5 2" xfId="871" xr:uid="{1F022E9C-1127-4F71-9EEE-E295FCE35783}"/>
    <cellStyle name="měny 2 2 2 4 5 2 2" xfId="1637" xr:uid="{3298445D-CC18-40A6-A332-959058F2BF78}"/>
    <cellStyle name="měny 2 2 2 4 5 3" xfId="1254" xr:uid="{784CD259-0670-474E-8AEC-99CA57A72DB0}"/>
    <cellStyle name="měny 2 2 2 4 6" xfId="543" xr:uid="{E6DFA6BD-1882-41E9-ACAA-13AC1FF95AF6}"/>
    <cellStyle name="měny 2 2 2 4 6 2" xfId="1309" xr:uid="{E69C0DAF-B1AF-44B8-9F83-C148777272ED}"/>
    <cellStyle name="měny 2 2 2 4 7" xfId="160" xr:uid="{C4AAB8CA-FBAE-407F-8002-E347495D430C}"/>
    <cellStyle name="měny 2 2 2 4 8" xfId="926" xr:uid="{51AFD235-CE4F-4040-985D-71FF2E7BDA03}"/>
    <cellStyle name="měny 2 2 2 4 9" xfId="1692" xr:uid="{A0B84729-774B-499D-A13C-F1E8FA84CC8C}"/>
    <cellStyle name="měny 2 2 2 5" xfId="69" xr:uid="{FCE914B1-DB5B-49C8-875D-5CD348AB86C8}"/>
    <cellStyle name="měny 2 2 2 5 2" xfId="397" xr:uid="{27885243-7579-4184-9DC1-3D3E28354580}"/>
    <cellStyle name="měny 2 2 2 5 2 2" xfId="780" xr:uid="{312197A9-2439-4FDA-98C4-69BC6BC5B143}"/>
    <cellStyle name="měny 2 2 2 5 2 2 2" xfId="1546" xr:uid="{0B5D13FF-A276-4754-A7E1-0DCFD077C14D}"/>
    <cellStyle name="měny 2 2 2 5 2 3" xfId="1163" xr:uid="{572F3A63-593D-4B34-8863-4ABD26FFD4B2}"/>
    <cellStyle name="měny 2 2 2 5 3" xfId="616" xr:uid="{B4B33F8C-CD41-42E0-9E75-534A7B0516FF}"/>
    <cellStyle name="měny 2 2 2 5 3 2" xfId="1382" xr:uid="{ECD299E2-A7D5-4AFF-A641-0B706BD237DF}"/>
    <cellStyle name="měny 2 2 2 5 4" xfId="233" xr:uid="{BB4BCB36-BBAE-4FA6-BE50-34008E6C66CA}"/>
    <cellStyle name="měny 2 2 2 5 5" xfId="999" xr:uid="{1129E6BD-D545-4763-A062-FC6B27B020A2}"/>
    <cellStyle name="měny 2 2 2 5 6" xfId="1710" xr:uid="{BE9F8E23-1939-41EF-B29D-33FF6F0CF75B}"/>
    <cellStyle name="měny 2 2 2 6" xfId="179" xr:uid="{10438B4C-FE30-4BEB-9365-2575B520DDE3}"/>
    <cellStyle name="měny 2 2 2 6 2" xfId="343" xr:uid="{BAA0F5BB-F809-4F04-9492-B60B74BD46F8}"/>
    <cellStyle name="měny 2 2 2 6 2 2" xfId="726" xr:uid="{83919E6E-B1F8-4717-8255-BEF4A18CD1D8}"/>
    <cellStyle name="měny 2 2 2 6 2 2 2" xfId="1492" xr:uid="{AA8A36A7-4713-405C-A881-37A55EF6F427}"/>
    <cellStyle name="měny 2 2 2 6 2 3" xfId="1109" xr:uid="{9CB9673B-A76B-4863-AFB1-09CE597EF256}"/>
    <cellStyle name="měny 2 2 2 6 3" xfId="562" xr:uid="{1C1AF587-7BB7-4901-9E75-45598ADD8CC5}"/>
    <cellStyle name="měny 2 2 2 6 3 2" xfId="1328" xr:uid="{3F3B3EDB-67B8-43D0-9849-F561F3FB780A}"/>
    <cellStyle name="měny 2 2 2 6 4" xfId="945" xr:uid="{D81752C9-AD83-4704-957C-0FAB51E78497}"/>
    <cellStyle name="měny 2 2 2 7" xfId="288" xr:uid="{A344F14B-84D8-4094-91EA-DF2A5C7F6ACE}"/>
    <cellStyle name="měny 2 2 2 7 2" xfId="671" xr:uid="{F75834C8-2CDE-4750-98A6-C113D3624689}"/>
    <cellStyle name="měny 2 2 2 7 2 2" xfId="1437" xr:uid="{EE58128C-C4C4-4D20-8E56-65CAA613EC19}"/>
    <cellStyle name="měny 2 2 2 7 3" xfId="1054" xr:uid="{6594601B-3758-409F-BD23-418C10B37DCA}"/>
    <cellStyle name="měny 2 2 2 8" xfId="452" xr:uid="{982F44BB-5C88-43BE-A418-66E6FEF87173}"/>
    <cellStyle name="měny 2 2 2 8 2" xfId="835" xr:uid="{A8CB9F58-2F08-44D6-8D8E-E31C6A05FB89}"/>
    <cellStyle name="měny 2 2 2 8 2 2" xfId="1601" xr:uid="{33B61A99-2299-4CE5-BA0C-021902A8C261}"/>
    <cellStyle name="měny 2 2 2 8 3" xfId="1218" xr:uid="{4AADAB30-A4A0-4A81-A218-A9AC638494A2}"/>
    <cellStyle name="měny 2 2 2 9" xfId="507" xr:uid="{67A41508-C717-4FBE-A682-E1AC6D21F908}"/>
    <cellStyle name="měny 2 2 2 9 2" xfId="1273" xr:uid="{7BBFDE7A-3254-4A61-8F35-1E5CC07176E7}"/>
    <cellStyle name="měny 2 2 3" xfId="15" xr:uid="{00000000-0005-0000-0000-000009000000}"/>
    <cellStyle name="měny 2 2 3 10" xfId="127" xr:uid="{512FC5AE-6862-4F24-A032-DE7DC625A1D1}"/>
    <cellStyle name="měny 2 2 3 11" xfId="893" xr:uid="{0ED6D5BB-30FC-49F2-9DAB-92D96F397E06}"/>
    <cellStyle name="měny 2 2 3 12" xfId="1659" xr:uid="{48343CFC-6614-4315-ADB0-2C603265C71B}"/>
    <cellStyle name="měny 2 2 3 2" xfId="24" xr:uid="{00000000-0005-0000-0000-00000A000000}"/>
    <cellStyle name="měny 2 2 3 2 10" xfId="902" xr:uid="{69F973F0-015B-481E-A136-19657AA95C4E}"/>
    <cellStyle name="měny 2 2 3 2 11" xfId="1668" xr:uid="{4F526652-D92C-4F3B-A45B-77D3D3CE8E42}"/>
    <cellStyle name="měny 2 2 3 2 2" xfId="42" xr:uid="{00000000-0005-0000-0000-00000B000000}"/>
    <cellStyle name="měny 2 2 3 2 2 2" xfId="99" xr:uid="{1CD8DA3F-74C8-40CA-8A73-575B5217ACCA}"/>
    <cellStyle name="měny 2 2 3 2 2 2 2" xfId="427" xr:uid="{06E67518-509F-4F8D-BBB2-61A4AD282E5B}"/>
    <cellStyle name="měny 2 2 3 2 2 2 2 2" xfId="810" xr:uid="{B853A19B-2682-4340-A6B6-7B39C32AD7E9}"/>
    <cellStyle name="měny 2 2 3 2 2 2 2 2 2" xfId="1576" xr:uid="{A909A1F8-674C-4FFB-AF79-B077B8051458}"/>
    <cellStyle name="měny 2 2 3 2 2 2 2 3" xfId="1193" xr:uid="{C6B79580-1E40-4FD1-BEF2-37D773582D50}"/>
    <cellStyle name="měny 2 2 3 2 2 2 3" xfId="646" xr:uid="{749FE4B7-9ED6-43BB-A2EA-E2AA2254DBAA}"/>
    <cellStyle name="měny 2 2 3 2 2 2 3 2" xfId="1412" xr:uid="{4F4DFC5E-1CD5-4D69-9221-351A0309F483}"/>
    <cellStyle name="měny 2 2 3 2 2 2 4" xfId="263" xr:uid="{2D55CBA9-1426-4AD3-8B7B-78820046E29C}"/>
    <cellStyle name="měny 2 2 3 2 2 2 5" xfId="1029" xr:uid="{9E76A017-804F-40DE-BD55-D0419FBC5425}"/>
    <cellStyle name="měny 2 2 3 2 2 2 6" xfId="1740" xr:uid="{B8F65044-F02A-4B06-9217-5D6D6FFCE484}"/>
    <cellStyle name="měny 2 2 3 2 2 3" xfId="209" xr:uid="{951A16B7-FA6F-45B8-9E95-B0F8E0CF7133}"/>
    <cellStyle name="měny 2 2 3 2 2 3 2" xfId="373" xr:uid="{399663E8-EE22-4144-948E-6D1189768E21}"/>
    <cellStyle name="měny 2 2 3 2 2 3 2 2" xfId="756" xr:uid="{586AF9CF-FBC2-4B6C-968F-9964D154FF3D}"/>
    <cellStyle name="měny 2 2 3 2 2 3 2 2 2" xfId="1522" xr:uid="{58464AF4-85E3-452A-9F58-958972EFE908}"/>
    <cellStyle name="měny 2 2 3 2 2 3 2 3" xfId="1139" xr:uid="{D41EA2AB-F62B-4304-8A9A-8649AE12060D}"/>
    <cellStyle name="měny 2 2 3 2 2 3 3" xfId="592" xr:uid="{D8FFF64F-6329-44E1-8A47-47E101AEFC50}"/>
    <cellStyle name="měny 2 2 3 2 2 3 3 2" xfId="1358" xr:uid="{05D2BE54-203B-4DB2-AB3A-ED1E2453AB2F}"/>
    <cellStyle name="měny 2 2 3 2 2 3 4" xfId="975" xr:uid="{416B48DC-3E41-4926-8A09-5465D6376A52}"/>
    <cellStyle name="měny 2 2 3 2 2 4" xfId="318" xr:uid="{73D407A0-2267-4AC2-987A-D9195AE5D4A9}"/>
    <cellStyle name="měny 2 2 3 2 2 4 2" xfId="701" xr:uid="{586C2C80-FC46-4175-B9FD-CCBE84D8D91C}"/>
    <cellStyle name="měny 2 2 3 2 2 4 2 2" xfId="1467" xr:uid="{D06D3415-0B55-4371-B908-CDA5E824E87D}"/>
    <cellStyle name="měny 2 2 3 2 2 4 3" xfId="1084" xr:uid="{D0B56DD9-3D29-4849-8433-65F92C816E45}"/>
    <cellStyle name="měny 2 2 3 2 2 5" xfId="482" xr:uid="{879176E9-18FD-4E22-9780-CA144BCABF88}"/>
    <cellStyle name="měny 2 2 3 2 2 5 2" xfId="865" xr:uid="{763F0228-6B3A-4213-96A7-38E16D4920DB}"/>
    <cellStyle name="měny 2 2 3 2 2 5 2 2" xfId="1631" xr:uid="{328E30C7-7357-4203-B620-B0926DCF27D9}"/>
    <cellStyle name="měny 2 2 3 2 2 5 3" xfId="1248" xr:uid="{67E8260F-D350-441B-BFA3-896AB07452DB}"/>
    <cellStyle name="měny 2 2 3 2 2 6" xfId="537" xr:uid="{9CB32CAF-90A9-4928-B499-EED2A29C04D2}"/>
    <cellStyle name="měny 2 2 3 2 2 6 2" xfId="1303" xr:uid="{35D781A1-8E1D-4B07-A32F-604AACC80DED}"/>
    <cellStyle name="měny 2 2 3 2 2 7" xfId="154" xr:uid="{7F1AC46D-F497-47A6-B32A-FCEB8A1CA5CF}"/>
    <cellStyle name="měny 2 2 3 2 2 8" xfId="920" xr:uid="{7D801F2F-7FE2-42E4-8A21-A9EEE8C50266}"/>
    <cellStyle name="měny 2 2 3 2 2 9" xfId="1686" xr:uid="{D6CA1019-C8B6-470F-B0DB-1217AE4224CD}"/>
    <cellStyle name="měny 2 2 3 2 3" xfId="60" xr:uid="{00000000-0005-0000-0000-00000C000000}"/>
    <cellStyle name="měny 2 2 3 2 3 2" xfId="117" xr:uid="{1612ACCF-CAE5-4BC3-836B-8A9B65AA320D}"/>
    <cellStyle name="měny 2 2 3 2 3 2 2" xfId="445" xr:uid="{57FDB881-FCE1-45B3-8260-8268898002EE}"/>
    <cellStyle name="měny 2 2 3 2 3 2 2 2" xfId="828" xr:uid="{AAA898A7-CC97-456B-8A53-274ECD6C84D1}"/>
    <cellStyle name="měny 2 2 3 2 3 2 2 2 2" xfId="1594" xr:uid="{28521002-1FF9-4A56-B204-887346D39DB1}"/>
    <cellStyle name="měny 2 2 3 2 3 2 2 3" xfId="1211" xr:uid="{9B3434C7-54BC-43B9-A386-22F0645CABC6}"/>
    <cellStyle name="měny 2 2 3 2 3 2 3" xfId="664" xr:uid="{FEEB5693-FF8B-41F1-8B54-9881EA3B9E61}"/>
    <cellStyle name="měny 2 2 3 2 3 2 3 2" xfId="1430" xr:uid="{F0A6FCCD-0AF2-4511-827C-47899C657FD6}"/>
    <cellStyle name="měny 2 2 3 2 3 2 4" xfId="281" xr:uid="{1C3A7EFE-33FE-40FF-8558-768950D65EED}"/>
    <cellStyle name="měny 2 2 3 2 3 2 5" xfId="1047" xr:uid="{5374188D-A59E-4886-A02F-32A46FA9C78A}"/>
    <cellStyle name="měny 2 2 3 2 3 2 6" xfId="1758" xr:uid="{171BA56D-1F93-401A-AC8A-E851660A0075}"/>
    <cellStyle name="měny 2 2 3 2 3 3" xfId="227" xr:uid="{F56B8F38-A57F-4D50-AA77-43830F7F8319}"/>
    <cellStyle name="měny 2 2 3 2 3 3 2" xfId="391" xr:uid="{970F5CAC-0F49-45EE-BAAF-4D6FC5D2A618}"/>
    <cellStyle name="měny 2 2 3 2 3 3 2 2" xfId="774" xr:uid="{DED9438B-A507-4E2A-8545-01CE4BC47A64}"/>
    <cellStyle name="měny 2 2 3 2 3 3 2 2 2" xfId="1540" xr:uid="{4A1E9C1A-667D-4AC3-A0DA-E291009B0565}"/>
    <cellStyle name="měny 2 2 3 2 3 3 2 3" xfId="1157" xr:uid="{ED7E545B-9727-4F15-851B-E70A545F69DA}"/>
    <cellStyle name="měny 2 2 3 2 3 3 3" xfId="610" xr:uid="{E6FFA492-7B4C-4E6E-80F4-965DB82DCDED}"/>
    <cellStyle name="měny 2 2 3 2 3 3 3 2" xfId="1376" xr:uid="{508FBAB1-163A-4F59-B95A-BE042DE3EE86}"/>
    <cellStyle name="měny 2 2 3 2 3 3 4" xfId="993" xr:uid="{49411407-BC64-4ACB-A9FF-3AEE017DB083}"/>
    <cellStyle name="měny 2 2 3 2 3 4" xfId="336" xr:uid="{6C45CDA9-7A7D-42E1-B785-07D795313878}"/>
    <cellStyle name="měny 2 2 3 2 3 4 2" xfId="719" xr:uid="{DCAEEC4A-C09D-40AB-A140-20BF4D6C19BF}"/>
    <cellStyle name="měny 2 2 3 2 3 4 2 2" xfId="1485" xr:uid="{063882B9-235E-4DCD-B1B4-4BDD7D5DD8D1}"/>
    <cellStyle name="měny 2 2 3 2 3 4 3" xfId="1102" xr:uid="{19128EAB-3DF4-45DF-B9D9-AA4BC4B22FA2}"/>
    <cellStyle name="měny 2 2 3 2 3 5" xfId="500" xr:uid="{D7FBD894-34A9-49E4-9D12-746F4A60F51F}"/>
    <cellStyle name="měny 2 2 3 2 3 5 2" xfId="883" xr:uid="{D2CF88DF-68A8-4B1C-AF0B-057002A0B906}"/>
    <cellStyle name="měny 2 2 3 2 3 5 2 2" xfId="1649" xr:uid="{AAB1E89A-5903-4456-AA1E-2C810D64A82A}"/>
    <cellStyle name="měny 2 2 3 2 3 5 3" xfId="1266" xr:uid="{15AD1890-99E2-45A6-B656-CB4B623DF0A9}"/>
    <cellStyle name="měny 2 2 3 2 3 6" xfId="555" xr:uid="{69E0039D-20A9-4108-804A-E70B0C197AEE}"/>
    <cellStyle name="měny 2 2 3 2 3 6 2" xfId="1321" xr:uid="{51C70497-35B0-4A1C-B7FE-FBB2A46AC449}"/>
    <cellStyle name="měny 2 2 3 2 3 7" xfId="172" xr:uid="{0308AC02-A93F-4197-B299-D283846D6BC8}"/>
    <cellStyle name="měny 2 2 3 2 3 8" xfId="938" xr:uid="{3898FF41-CACA-4F3D-ABCE-C7E694A7F0E2}"/>
    <cellStyle name="měny 2 2 3 2 3 9" xfId="1704" xr:uid="{1A9FC717-96B8-4025-AD2D-5ECB3FF21376}"/>
    <cellStyle name="měny 2 2 3 2 4" xfId="81" xr:uid="{708452E7-E30C-462B-A726-1AC662B0C18B}"/>
    <cellStyle name="měny 2 2 3 2 4 2" xfId="409" xr:uid="{31C8C513-4D99-40A3-9D51-93B6461B9E29}"/>
    <cellStyle name="měny 2 2 3 2 4 2 2" xfId="792" xr:uid="{5915BAD9-161F-4A7C-83B7-05716027790C}"/>
    <cellStyle name="měny 2 2 3 2 4 2 2 2" xfId="1558" xr:uid="{B15184C6-4239-4419-B1C7-CC0EE14B8511}"/>
    <cellStyle name="měny 2 2 3 2 4 2 3" xfId="1175" xr:uid="{B91A3D3F-70C7-48A5-B197-57113304898A}"/>
    <cellStyle name="měny 2 2 3 2 4 3" xfId="628" xr:uid="{F93FF0AA-19F1-46FA-871B-08570642CEC4}"/>
    <cellStyle name="měny 2 2 3 2 4 3 2" xfId="1394" xr:uid="{C9B8148D-D18F-499D-9058-F5F8C5E17AC1}"/>
    <cellStyle name="měny 2 2 3 2 4 4" xfId="245" xr:uid="{559FDC67-DD84-43A6-A7AF-AA469C700E0B}"/>
    <cellStyle name="měny 2 2 3 2 4 5" xfId="1011" xr:uid="{623F9100-6DCB-4537-8589-FA2528B9CA3A}"/>
    <cellStyle name="měny 2 2 3 2 4 6" xfId="1722" xr:uid="{5C2CB8E8-8F9D-41DA-836F-4F61DADEC492}"/>
    <cellStyle name="měny 2 2 3 2 5" xfId="191" xr:uid="{699CEB95-661C-4CA7-AAFA-CAD223C42A35}"/>
    <cellStyle name="měny 2 2 3 2 5 2" xfId="355" xr:uid="{A50B48F7-D415-4757-8F9C-6166E58E1944}"/>
    <cellStyle name="měny 2 2 3 2 5 2 2" xfId="738" xr:uid="{9E87271E-2159-454D-B589-BE272BF15EC6}"/>
    <cellStyle name="měny 2 2 3 2 5 2 2 2" xfId="1504" xr:uid="{E71D1861-D01E-40B5-AC48-50B0FEF987C7}"/>
    <cellStyle name="měny 2 2 3 2 5 2 3" xfId="1121" xr:uid="{656EBB55-EA38-4712-8074-2A897E0C6779}"/>
    <cellStyle name="měny 2 2 3 2 5 3" xfId="574" xr:uid="{B7A22B0F-646A-4956-B703-1A4B232AEBAB}"/>
    <cellStyle name="měny 2 2 3 2 5 3 2" xfId="1340" xr:uid="{7BCEECE5-F6B9-4A5A-A902-B4152BB0EFA5}"/>
    <cellStyle name="měny 2 2 3 2 5 4" xfId="957" xr:uid="{3B754333-6179-4440-A576-00F4567B26B3}"/>
    <cellStyle name="měny 2 2 3 2 6" xfId="300" xr:uid="{ACF05CC3-6174-400F-867B-60EE31FC2AC2}"/>
    <cellStyle name="měny 2 2 3 2 6 2" xfId="683" xr:uid="{B5B1BBE4-B0AF-434D-9401-86D2947724B6}"/>
    <cellStyle name="měny 2 2 3 2 6 2 2" xfId="1449" xr:uid="{6F1B904C-10F0-479B-96B7-8A8D8E6FA484}"/>
    <cellStyle name="měny 2 2 3 2 6 3" xfId="1066" xr:uid="{9555AEDC-BB17-4A8F-8A6A-600147DCD263}"/>
    <cellStyle name="měny 2 2 3 2 7" xfId="464" xr:uid="{8635E608-7A5D-4A9E-AC09-548E4C875034}"/>
    <cellStyle name="měny 2 2 3 2 7 2" xfId="847" xr:uid="{B4D7D634-72B5-41D8-8942-16DD5D699027}"/>
    <cellStyle name="měny 2 2 3 2 7 2 2" xfId="1613" xr:uid="{077460CC-5AC4-4EC0-8539-2AB0AAFE8F82}"/>
    <cellStyle name="měny 2 2 3 2 7 3" xfId="1230" xr:uid="{FDF71EE4-1A5B-451E-9757-004E4EC811D0}"/>
    <cellStyle name="měny 2 2 3 2 8" xfId="519" xr:uid="{2C4DA4B9-2784-476C-A8F9-BBCA1D26DDEE}"/>
    <cellStyle name="měny 2 2 3 2 8 2" xfId="1285" xr:uid="{5E178974-C841-4B7B-A754-7790E7CBEFCE}"/>
    <cellStyle name="měny 2 2 3 2 9" xfId="136" xr:uid="{9DC51DAB-7406-4CEA-BB5D-35224E9168E1}"/>
    <cellStyle name="měny 2 2 3 3" xfId="33" xr:uid="{00000000-0005-0000-0000-00000D000000}"/>
    <cellStyle name="měny 2 2 3 3 2" xfId="90" xr:uid="{ED672C81-4617-456C-BA7B-0019E8449A7B}"/>
    <cellStyle name="měny 2 2 3 3 2 2" xfId="418" xr:uid="{372EF11F-E0C1-4E7F-9E06-D5E81E239A64}"/>
    <cellStyle name="měny 2 2 3 3 2 2 2" xfId="801" xr:uid="{88CC751D-A0BC-494F-87EE-B5D39D623384}"/>
    <cellStyle name="měny 2 2 3 3 2 2 2 2" xfId="1567" xr:uid="{7A940885-2F14-4207-B5F1-4DB0AC8E4273}"/>
    <cellStyle name="měny 2 2 3 3 2 2 3" xfId="1184" xr:uid="{5486C5F5-20DD-4EC9-BB87-F7F90AC6E274}"/>
    <cellStyle name="měny 2 2 3 3 2 3" xfId="637" xr:uid="{7F0C75AB-D5E1-41FC-A33C-40FD0F59816B}"/>
    <cellStyle name="měny 2 2 3 3 2 3 2" xfId="1403" xr:uid="{FA039BF1-87A8-44F7-9D4A-E8514A3E0B19}"/>
    <cellStyle name="měny 2 2 3 3 2 4" xfId="254" xr:uid="{C8850FDC-B249-45A9-81F1-02FCF0211871}"/>
    <cellStyle name="měny 2 2 3 3 2 5" xfId="1020" xr:uid="{16C7EE89-4739-40A2-818B-11B268BCCDBA}"/>
    <cellStyle name="měny 2 2 3 3 2 6" xfId="1731" xr:uid="{1B8547BE-9583-4E04-A176-13049C9A2E4B}"/>
    <cellStyle name="měny 2 2 3 3 3" xfId="200" xr:uid="{4EF59AC1-E19A-43F1-8DB5-30593153EDA6}"/>
    <cellStyle name="měny 2 2 3 3 3 2" xfId="364" xr:uid="{E7C42C7B-EBEC-443F-B040-8270B87AAF75}"/>
    <cellStyle name="měny 2 2 3 3 3 2 2" xfId="747" xr:uid="{457CB796-6C0B-4F0C-AAC3-3CDE939A5A76}"/>
    <cellStyle name="měny 2 2 3 3 3 2 2 2" xfId="1513" xr:uid="{4DCDB83D-95D4-464F-A29E-EDEF08584DE2}"/>
    <cellStyle name="měny 2 2 3 3 3 2 3" xfId="1130" xr:uid="{883ED7C0-F07A-47BA-8FD5-31479111F4F8}"/>
    <cellStyle name="měny 2 2 3 3 3 3" xfId="583" xr:uid="{6B6779F3-CF5E-4848-94A2-9F93DF6B67AE}"/>
    <cellStyle name="měny 2 2 3 3 3 3 2" xfId="1349" xr:uid="{E58514BE-CA1E-48A4-BB7E-4954ACF8FB7D}"/>
    <cellStyle name="měny 2 2 3 3 3 4" xfId="966" xr:uid="{D0DAD91D-0246-4F7E-B68F-5EF816409605}"/>
    <cellStyle name="měny 2 2 3 3 4" xfId="309" xr:uid="{DC4896B0-72D1-458E-BC83-5768260C6C8F}"/>
    <cellStyle name="měny 2 2 3 3 4 2" xfId="692" xr:uid="{507D83B1-F590-48E1-9B1F-BE85C0D141C2}"/>
    <cellStyle name="měny 2 2 3 3 4 2 2" xfId="1458" xr:uid="{F8CADB5D-85DA-45A8-95E4-0AFE04BC943E}"/>
    <cellStyle name="měny 2 2 3 3 4 3" xfId="1075" xr:uid="{AEAF34DF-B0A4-4731-8130-EEE55109AD0F}"/>
    <cellStyle name="měny 2 2 3 3 5" xfId="473" xr:uid="{82793803-D931-4DF7-95FB-FB626695C4FA}"/>
    <cellStyle name="měny 2 2 3 3 5 2" xfId="856" xr:uid="{3D018A7B-4B2A-41AF-956B-D06EF4385FDC}"/>
    <cellStyle name="měny 2 2 3 3 5 2 2" xfId="1622" xr:uid="{FF7DBE4D-23E8-4944-A64C-158C68BCFFA8}"/>
    <cellStyle name="měny 2 2 3 3 5 3" xfId="1239" xr:uid="{3BA5F385-16F0-4636-B44B-46AEFAFB006E}"/>
    <cellStyle name="měny 2 2 3 3 6" xfId="528" xr:uid="{5869AFFB-2533-4CC2-BF75-92CDBEBFA6A2}"/>
    <cellStyle name="měny 2 2 3 3 6 2" xfId="1294" xr:uid="{0A14C097-2392-404E-A46B-E608EE1378C7}"/>
    <cellStyle name="měny 2 2 3 3 7" xfId="145" xr:uid="{DF2A5A1E-88BF-4596-B037-6D2435985FC7}"/>
    <cellStyle name="měny 2 2 3 3 8" xfId="911" xr:uid="{CE6121CF-F9AD-4655-AD63-F8D33BE70FBA}"/>
    <cellStyle name="měny 2 2 3 3 9" xfId="1677" xr:uid="{59B373BF-B1E5-4E3A-AA4B-B2321697FE5B}"/>
    <cellStyle name="měny 2 2 3 4" xfId="51" xr:uid="{00000000-0005-0000-0000-00000E000000}"/>
    <cellStyle name="měny 2 2 3 4 2" xfId="108" xr:uid="{DB0AD52B-6CCC-43B7-B710-39AFAFE24F47}"/>
    <cellStyle name="měny 2 2 3 4 2 2" xfId="436" xr:uid="{82CCC7B2-00E7-43FC-80A8-EF7B4B0AF284}"/>
    <cellStyle name="měny 2 2 3 4 2 2 2" xfId="819" xr:uid="{D060DE2C-0E64-458E-A61D-C79B72CE7216}"/>
    <cellStyle name="měny 2 2 3 4 2 2 2 2" xfId="1585" xr:uid="{C487BBD2-95CE-4551-9C22-ECF74D2FE94E}"/>
    <cellStyle name="měny 2 2 3 4 2 2 3" xfId="1202" xr:uid="{C4667F14-584D-4DCB-BE45-9A3EE4BF97B6}"/>
    <cellStyle name="měny 2 2 3 4 2 3" xfId="655" xr:uid="{121A4BAC-9018-4EED-9F1D-3EF6B0FF6818}"/>
    <cellStyle name="měny 2 2 3 4 2 3 2" xfId="1421" xr:uid="{326BCF13-37A0-4649-8399-FE0410346CBE}"/>
    <cellStyle name="měny 2 2 3 4 2 4" xfId="272" xr:uid="{FBA4540F-4658-4B11-92E8-FCC97E7709D0}"/>
    <cellStyle name="měny 2 2 3 4 2 5" xfId="1038" xr:uid="{64FFB61C-94C1-4675-9004-3C73757610B7}"/>
    <cellStyle name="měny 2 2 3 4 2 6" xfId="1749" xr:uid="{A2AC5C7D-2412-4724-9618-A70CDD33D847}"/>
    <cellStyle name="měny 2 2 3 4 3" xfId="218" xr:uid="{169CDAD4-85F7-4C71-83C1-180A43A04A91}"/>
    <cellStyle name="měny 2 2 3 4 3 2" xfId="382" xr:uid="{D84C5964-52B6-4B14-988C-60A157037E2F}"/>
    <cellStyle name="měny 2 2 3 4 3 2 2" xfId="765" xr:uid="{896F81E0-D233-4ED1-9439-0A242174C18B}"/>
    <cellStyle name="měny 2 2 3 4 3 2 2 2" xfId="1531" xr:uid="{549E3C6D-F5DE-466F-B400-1D3FB89BD0E2}"/>
    <cellStyle name="měny 2 2 3 4 3 2 3" xfId="1148" xr:uid="{B6E5522A-3CB3-450C-80F7-B0995EEE2851}"/>
    <cellStyle name="měny 2 2 3 4 3 3" xfId="601" xr:uid="{BAFB85C9-FF4D-45DB-B8EB-2F69A28AAB84}"/>
    <cellStyle name="měny 2 2 3 4 3 3 2" xfId="1367" xr:uid="{C40F9E33-8A7B-4ABD-B88B-17FF2198497F}"/>
    <cellStyle name="měny 2 2 3 4 3 4" xfId="984" xr:uid="{0FB7E8F3-80E4-4443-B36B-1666A7F11D8E}"/>
    <cellStyle name="měny 2 2 3 4 4" xfId="327" xr:uid="{A9BE279B-4AD7-4B9B-BEAA-CBBD516DFDCA}"/>
    <cellStyle name="měny 2 2 3 4 4 2" xfId="710" xr:uid="{E536D182-2EF5-4FC2-90F7-D4004C9CD642}"/>
    <cellStyle name="měny 2 2 3 4 4 2 2" xfId="1476" xr:uid="{698151A4-574E-4D54-AFB2-280624B58881}"/>
    <cellStyle name="měny 2 2 3 4 4 3" xfId="1093" xr:uid="{1C4394CF-62EC-4E04-B38D-C75C267FBFF0}"/>
    <cellStyle name="měny 2 2 3 4 5" xfId="491" xr:uid="{708700A2-33F4-42FB-A2C1-9252EF61C37E}"/>
    <cellStyle name="měny 2 2 3 4 5 2" xfId="874" xr:uid="{852681E6-EBB3-4A3B-B712-E905F83FEF6D}"/>
    <cellStyle name="měny 2 2 3 4 5 2 2" xfId="1640" xr:uid="{DAD91DCA-FDF2-4588-80FD-789A50E4B5CF}"/>
    <cellStyle name="měny 2 2 3 4 5 3" xfId="1257" xr:uid="{F9B6BBBC-6558-4554-AF40-0F3CFA2EC7EF}"/>
    <cellStyle name="měny 2 2 3 4 6" xfId="546" xr:uid="{849646A2-6885-467E-965C-F00A18D7A40E}"/>
    <cellStyle name="měny 2 2 3 4 6 2" xfId="1312" xr:uid="{99663307-BACB-43F0-BEE9-365FA190E9EB}"/>
    <cellStyle name="měny 2 2 3 4 7" xfId="163" xr:uid="{1282B4CB-4388-4A32-B36E-CC22328C476B}"/>
    <cellStyle name="měny 2 2 3 4 8" xfId="929" xr:uid="{36555BEB-C46A-4294-819A-4FDCFE4490DF}"/>
    <cellStyle name="měny 2 2 3 4 9" xfId="1695" xr:uid="{963DBC11-AAF2-4E91-9D4D-FCE6FF6F5CBD}"/>
    <cellStyle name="měny 2 2 3 5" xfId="72" xr:uid="{B715313B-3C17-497A-B30C-8DD787EA3350}"/>
    <cellStyle name="měny 2 2 3 5 2" xfId="400" xr:uid="{3713329C-6927-4FC4-8DBC-9584FC351881}"/>
    <cellStyle name="měny 2 2 3 5 2 2" xfId="783" xr:uid="{67E0A659-54D3-4F0C-9E58-C762C8A09379}"/>
    <cellStyle name="měny 2 2 3 5 2 2 2" xfId="1549" xr:uid="{C58189ED-AD77-4B74-9E47-FCD35C842BE6}"/>
    <cellStyle name="měny 2 2 3 5 2 3" xfId="1166" xr:uid="{3F05A31F-D863-4F5E-8FB1-6B4EB0BBFBB0}"/>
    <cellStyle name="měny 2 2 3 5 3" xfId="619" xr:uid="{5EA8A0E1-E3EA-45FA-B47D-7CF8D826F5DE}"/>
    <cellStyle name="měny 2 2 3 5 3 2" xfId="1385" xr:uid="{72EEA2AE-9856-4AAD-A120-C9AE873F65B1}"/>
    <cellStyle name="měny 2 2 3 5 4" xfId="236" xr:uid="{D77748D3-1B08-459A-8C24-586E0588F31F}"/>
    <cellStyle name="měny 2 2 3 5 5" xfId="1002" xr:uid="{81C4DAE5-5893-457E-986B-79BF421429AA}"/>
    <cellStyle name="měny 2 2 3 5 6" xfId="1713" xr:uid="{AC887ACC-11B0-4C52-8CBB-186785C32C2D}"/>
    <cellStyle name="měny 2 2 3 6" xfId="182" xr:uid="{6816A874-14C0-43D2-A199-AA9B0F29590E}"/>
    <cellStyle name="měny 2 2 3 6 2" xfId="346" xr:uid="{2911AFFA-102F-48D7-B1DF-722BC02BA064}"/>
    <cellStyle name="měny 2 2 3 6 2 2" xfId="729" xr:uid="{4F35EFBD-CF02-4052-A493-76EC6B0789E6}"/>
    <cellStyle name="měny 2 2 3 6 2 2 2" xfId="1495" xr:uid="{A229386E-E565-4F60-B9A0-89E6A8C6587F}"/>
    <cellStyle name="měny 2 2 3 6 2 3" xfId="1112" xr:uid="{BA6107F2-2ADB-4455-AF3A-4DE2A58C9614}"/>
    <cellStyle name="měny 2 2 3 6 3" xfId="565" xr:uid="{1CB4AA2E-665F-4321-9D8D-FC29254658FD}"/>
    <cellStyle name="měny 2 2 3 6 3 2" xfId="1331" xr:uid="{AED860CF-B3C6-4990-A4D7-DC8A1D9A95A9}"/>
    <cellStyle name="měny 2 2 3 6 4" xfId="948" xr:uid="{07AC91C5-37A8-47A5-8ED9-E33BB9DCBE00}"/>
    <cellStyle name="měny 2 2 3 7" xfId="291" xr:uid="{10521DEB-D7FF-4C0D-B8C0-106D0B262FA5}"/>
    <cellStyle name="měny 2 2 3 7 2" xfId="674" xr:uid="{84F7D798-F887-4A85-B811-F169DACBD879}"/>
    <cellStyle name="měny 2 2 3 7 2 2" xfId="1440" xr:uid="{E6DC3EB0-1EED-4EB6-82BC-FFDDEC0620B7}"/>
    <cellStyle name="měny 2 2 3 7 3" xfId="1057" xr:uid="{B55A0101-3335-4E6C-BF98-07271E94E366}"/>
    <cellStyle name="měny 2 2 3 8" xfId="455" xr:uid="{08B105EC-35E1-492F-8FDC-8BBAE25A9007}"/>
    <cellStyle name="měny 2 2 3 8 2" xfId="838" xr:uid="{0ABAB745-A13E-4F3F-AC17-14FE27676A62}"/>
    <cellStyle name="měny 2 2 3 8 2 2" xfId="1604" xr:uid="{5D24B195-C271-4EE3-8654-33624AD1CC6B}"/>
    <cellStyle name="měny 2 2 3 8 3" xfId="1221" xr:uid="{69BCC190-0007-42B6-83EB-F600A7F2E8F2}"/>
    <cellStyle name="měny 2 2 3 9" xfId="510" xr:uid="{968AF3D8-2C75-466E-B4FD-5D6E17571118}"/>
    <cellStyle name="měny 2 2 3 9 2" xfId="1276" xr:uid="{F48B3BAD-A4F4-4D50-BA1A-2D00DBF688DA}"/>
    <cellStyle name="měny 2 2 4" xfId="18" xr:uid="{00000000-0005-0000-0000-00000F000000}"/>
    <cellStyle name="měny 2 2 4 10" xfId="896" xr:uid="{83F27F37-5051-4D6F-B911-30046CA3C939}"/>
    <cellStyle name="měny 2 2 4 11" xfId="1662" xr:uid="{ED449BE1-0066-4E68-8430-10A9D9548EF7}"/>
    <cellStyle name="měny 2 2 4 2" xfId="36" xr:uid="{00000000-0005-0000-0000-000010000000}"/>
    <cellStyle name="měny 2 2 4 2 2" xfId="93" xr:uid="{49EAB4B2-27C1-4E52-BD39-ACCB5C3720EE}"/>
    <cellStyle name="měny 2 2 4 2 2 2" xfId="421" xr:uid="{DD9F117B-F7A1-441A-B3BA-2A4F82C70DAA}"/>
    <cellStyle name="měny 2 2 4 2 2 2 2" xfId="804" xr:uid="{D89E0439-0AA3-4850-9D5E-026FB8DFC31A}"/>
    <cellStyle name="měny 2 2 4 2 2 2 2 2" xfId="1570" xr:uid="{7A4FF4A2-767D-4C69-A97B-E52907F0316D}"/>
    <cellStyle name="měny 2 2 4 2 2 2 3" xfId="1187" xr:uid="{607EF99A-A239-4166-B00F-DC55A32DB2A8}"/>
    <cellStyle name="měny 2 2 4 2 2 3" xfId="640" xr:uid="{053F4586-BE20-44EF-8E0B-F3099F035F78}"/>
    <cellStyle name="měny 2 2 4 2 2 3 2" xfId="1406" xr:uid="{2075E1EF-96A4-4D9D-9428-D7AA051687F2}"/>
    <cellStyle name="měny 2 2 4 2 2 4" xfId="257" xr:uid="{E487DA07-EB2C-4685-92D9-12AFEDAC1BE7}"/>
    <cellStyle name="měny 2 2 4 2 2 5" xfId="1023" xr:uid="{CBC2CF71-E208-48F6-9849-8CCCC9ECA6ED}"/>
    <cellStyle name="měny 2 2 4 2 2 6" xfId="1734" xr:uid="{BE41BE54-8D6E-4225-93A6-FE63B4261090}"/>
    <cellStyle name="měny 2 2 4 2 3" xfId="203" xr:uid="{A998330B-1C9F-4ED1-8215-D127537999F7}"/>
    <cellStyle name="měny 2 2 4 2 3 2" xfId="367" xr:uid="{7436821D-D20E-45C5-81BA-2D075C92E964}"/>
    <cellStyle name="měny 2 2 4 2 3 2 2" xfId="750" xr:uid="{AFA15C01-F8C1-440F-B501-4E8F50E08C1A}"/>
    <cellStyle name="měny 2 2 4 2 3 2 2 2" xfId="1516" xr:uid="{B43A56C8-E461-494B-B9CE-3A5A94926BA3}"/>
    <cellStyle name="měny 2 2 4 2 3 2 3" xfId="1133" xr:uid="{0BA78189-FCD5-4744-97F5-99079BC4EC94}"/>
    <cellStyle name="měny 2 2 4 2 3 3" xfId="586" xr:uid="{984E1385-4D5A-4D40-94C4-4368263CCBBF}"/>
    <cellStyle name="měny 2 2 4 2 3 3 2" xfId="1352" xr:uid="{E87724C5-FB15-4D83-B4D4-B5236A1DE71D}"/>
    <cellStyle name="měny 2 2 4 2 3 4" xfId="969" xr:uid="{7B82292C-16B9-41E9-863F-D823B74A1F15}"/>
    <cellStyle name="měny 2 2 4 2 4" xfId="312" xr:uid="{8E9503EA-99C8-4D8C-998A-81F044168DA1}"/>
    <cellStyle name="měny 2 2 4 2 4 2" xfId="695" xr:uid="{9EB6DE26-E6F4-48D5-B0BD-CB4AD4BF687E}"/>
    <cellStyle name="měny 2 2 4 2 4 2 2" xfId="1461" xr:uid="{E58B82CA-1607-496D-9239-F2CB60A95828}"/>
    <cellStyle name="měny 2 2 4 2 4 3" xfId="1078" xr:uid="{65D5C330-23A7-4D2C-B2D6-B2656282D646}"/>
    <cellStyle name="měny 2 2 4 2 5" xfId="476" xr:uid="{837FBFA0-6553-43B6-8D34-A7FD47DAE84A}"/>
    <cellStyle name="měny 2 2 4 2 5 2" xfId="859" xr:uid="{AAB5AD52-D1C2-40B0-AE65-97C3888C465F}"/>
    <cellStyle name="měny 2 2 4 2 5 2 2" xfId="1625" xr:uid="{C271636A-CA59-496B-B9DC-DC720A0A7924}"/>
    <cellStyle name="měny 2 2 4 2 5 3" xfId="1242" xr:uid="{8D8CDC12-D9F5-4196-9F82-5E45F8A66C70}"/>
    <cellStyle name="měny 2 2 4 2 6" xfId="531" xr:uid="{7132743A-2A9D-40BA-94E7-3D93F74361D8}"/>
    <cellStyle name="měny 2 2 4 2 6 2" xfId="1297" xr:uid="{3BF6C892-821F-4BB3-B694-8FB4C26B5B2C}"/>
    <cellStyle name="měny 2 2 4 2 7" xfId="148" xr:uid="{D90256CF-5A3B-4439-BC18-03B962EAB4D2}"/>
    <cellStyle name="měny 2 2 4 2 8" xfId="914" xr:uid="{B8F0FA14-B289-463B-9BDB-3747B67CB7F7}"/>
    <cellStyle name="měny 2 2 4 2 9" xfId="1680" xr:uid="{A01501F7-2877-492C-A04A-84E873F816AC}"/>
    <cellStyle name="měny 2 2 4 3" xfId="54" xr:uid="{00000000-0005-0000-0000-000011000000}"/>
    <cellStyle name="měny 2 2 4 3 2" xfId="111" xr:uid="{3932B2AB-56FC-44EB-9F3A-831883A4E4B5}"/>
    <cellStyle name="měny 2 2 4 3 2 2" xfId="439" xr:uid="{F34E298E-B8E0-4BC7-B1C9-2F1DCB4F5508}"/>
    <cellStyle name="měny 2 2 4 3 2 2 2" xfId="822" xr:uid="{9AB3D95E-6D28-4347-AE50-DDF5FD388F3C}"/>
    <cellStyle name="měny 2 2 4 3 2 2 2 2" xfId="1588" xr:uid="{03B480F8-AFA7-4DE6-BAFF-A72969E98717}"/>
    <cellStyle name="měny 2 2 4 3 2 2 3" xfId="1205" xr:uid="{F037DF76-B13D-498A-9433-B032ACF00539}"/>
    <cellStyle name="měny 2 2 4 3 2 3" xfId="658" xr:uid="{5322CC39-BD73-4800-9A57-E2B63CDA0ED4}"/>
    <cellStyle name="měny 2 2 4 3 2 3 2" xfId="1424" xr:uid="{83D3D476-65C8-4062-AD91-C8CA13FE2BCA}"/>
    <cellStyle name="měny 2 2 4 3 2 4" xfId="275" xr:uid="{796DF58A-1B85-41E9-91DC-91B774D2BEFA}"/>
    <cellStyle name="měny 2 2 4 3 2 5" xfId="1041" xr:uid="{1E5D5216-97B7-4C99-8914-5C30DAAB0955}"/>
    <cellStyle name="měny 2 2 4 3 2 6" xfId="1752" xr:uid="{B5AE7B38-268E-4303-81E5-9E5110888F89}"/>
    <cellStyle name="měny 2 2 4 3 3" xfId="221" xr:uid="{D7D960A5-903D-402B-9949-320661AA7396}"/>
    <cellStyle name="měny 2 2 4 3 3 2" xfId="385" xr:uid="{D9CC45E4-86DA-4CAB-B692-E62D29502D79}"/>
    <cellStyle name="měny 2 2 4 3 3 2 2" xfId="768" xr:uid="{5F3A031B-A087-4FB0-8F10-281854822EEF}"/>
    <cellStyle name="měny 2 2 4 3 3 2 2 2" xfId="1534" xr:uid="{32E39620-25B5-4E81-ABAE-DD70659DA095}"/>
    <cellStyle name="měny 2 2 4 3 3 2 3" xfId="1151" xr:uid="{79F787B4-5EE0-4515-84BF-CFBC61D3FC89}"/>
    <cellStyle name="měny 2 2 4 3 3 3" xfId="604" xr:uid="{36870B61-D625-440C-B141-FF7CB88546B8}"/>
    <cellStyle name="měny 2 2 4 3 3 3 2" xfId="1370" xr:uid="{B2058DF9-D0AD-4CBC-8713-F8852FAC8827}"/>
    <cellStyle name="měny 2 2 4 3 3 4" xfId="987" xr:uid="{D5B85BA7-29DD-4368-8673-5D0446C42972}"/>
    <cellStyle name="měny 2 2 4 3 4" xfId="330" xr:uid="{964B165A-3E47-4C8A-A8AB-6BD2626D2220}"/>
    <cellStyle name="měny 2 2 4 3 4 2" xfId="713" xr:uid="{25D99D5D-9BF8-478F-83D3-D3FE7843E6CA}"/>
    <cellStyle name="měny 2 2 4 3 4 2 2" xfId="1479" xr:uid="{69CACA42-52F2-4E56-9628-9CB8F2DF5D29}"/>
    <cellStyle name="měny 2 2 4 3 4 3" xfId="1096" xr:uid="{A118CDFE-30E2-4C77-B6AA-96D96C499298}"/>
    <cellStyle name="měny 2 2 4 3 5" xfId="494" xr:uid="{AD4AFE08-29D3-4775-8E2A-DC8E65D60D47}"/>
    <cellStyle name="měny 2 2 4 3 5 2" xfId="877" xr:uid="{581371F5-DB17-43D2-B162-B9E11C0BFDD7}"/>
    <cellStyle name="měny 2 2 4 3 5 2 2" xfId="1643" xr:uid="{A30E79CD-565A-451C-B81B-B830A60B935D}"/>
    <cellStyle name="měny 2 2 4 3 5 3" xfId="1260" xr:uid="{EDC7951D-80B1-48B8-92A7-E610A1A854EA}"/>
    <cellStyle name="měny 2 2 4 3 6" xfId="549" xr:uid="{5946BDA1-50ED-48FF-B2C6-D351D1F3A63C}"/>
    <cellStyle name="měny 2 2 4 3 6 2" xfId="1315" xr:uid="{FB553469-088D-4B77-A27F-C550F48B2682}"/>
    <cellStyle name="měny 2 2 4 3 7" xfId="166" xr:uid="{B2435C41-8E73-4526-913D-218E9CFFDEC6}"/>
    <cellStyle name="měny 2 2 4 3 8" xfId="932" xr:uid="{C794F8B9-0590-4493-B002-21F1F80B3C11}"/>
    <cellStyle name="měny 2 2 4 3 9" xfId="1698" xr:uid="{4775F17B-E4CF-4810-AC2C-43A6A39A7906}"/>
    <cellStyle name="měny 2 2 4 4" xfId="75" xr:uid="{E3A07702-4EB9-4369-972C-F9BCB0889C9E}"/>
    <cellStyle name="měny 2 2 4 4 2" xfId="403" xr:uid="{E91D683A-506A-4267-A270-DDA41F5A476D}"/>
    <cellStyle name="měny 2 2 4 4 2 2" xfId="786" xr:uid="{BCA75CAE-51F1-49D7-A739-0C5DD45708C5}"/>
    <cellStyle name="měny 2 2 4 4 2 2 2" xfId="1552" xr:uid="{6A8D685E-644C-492B-A54B-253C316526DF}"/>
    <cellStyle name="měny 2 2 4 4 2 3" xfId="1169" xr:uid="{E1F11127-C40D-42CB-88E7-B03748E8044B}"/>
    <cellStyle name="měny 2 2 4 4 3" xfId="622" xr:uid="{A3B2BF90-1586-4D6D-946E-08DE29D85F08}"/>
    <cellStyle name="měny 2 2 4 4 3 2" xfId="1388" xr:uid="{8C25A6BE-230C-4455-966B-409622849262}"/>
    <cellStyle name="měny 2 2 4 4 4" xfId="239" xr:uid="{0E956973-A047-4256-8571-93222CE2FB17}"/>
    <cellStyle name="měny 2 2 4 4 5" xfId="1005" xr:uid="{D0B1A947-CC9B-482D-A2F8-CD67AE36C7ED}"/>
    <cellStyle name="měny 2 2 4 4 6" xfId="1716" xr:uid="{84E604CE-A89E-42F8-8451-8E49FCA7B3FE}"/>
    <cellStyle name="měny 2 2 4 5" xfId="185" xr:uid="{CD409ABF-5E7A-434E-B2B4-EBE2E63A1045}"/>
    <cellStyle name="měny 2 2 4 5 2" xfId="349" xr:uid="{7EF7274A-51D1-4318-BE22-2645FBA52199}"/>
    <cellStyle name="měny 2 2 4 5 2 2" xfId="732" xr:uid="{9CB39F70-E699-407B-BEE4-9EADC3FD01C0}"/>
    <cellStyle name="měny 2 2 4 5 2 2 2" xfId="1498" xr:uid="{7B5883FE-0963-409F-98BD-5E1CBCD82171}"/>
    <cellStyle name="měny 2 2 4 5 2 3" xfId="1115" xr:uid="{F4B5F299-2F71-4FA0-8B42-8DA335ECBDDE}"/>
    <cellStyle name="měny 2 2 4 5 3" xfId="568" xr:uid="{71833725-32E3-4815-A9CB-EDE503E00DE5}"/>
    <cellStyle name="měny 2 2 4 5 3 2" xfId="1334" xr:uid="{9727D42E-C49E-4792-890C-D4CF8741F934}"/>
    <cellStyle name="měny 2 2 4 5 4" xfId="951" xr:uid="{6AA47570-DE78-4417-B452-789F2CBC7ABE}"/>
    <cellStyle name="měny 2 2 4 6" xfId="294" xr:uid="{A8E829C1-A793-4610-B031-9D381C84359C}"/>
    <cellStyle name="měny 2 2 4 6 2" xfId="677" xr:uid="{E8D74FB6-4A37-4D5F-947D-93571AB49E0F}"/>
    <cellStyle name="měny 2 2 4 6 2 2" xfId="1443" xr:uid="{0140A0D8-7D52-426C-BB3E-604006D000DA}"/>
    <cellStyle name="měny 2 2 4 6 3" xfId="1060" xr:uid="{E926C845-449C-495E-B530-6837B546803F}"/>
    <cellStyle name="měny 2 2 4 7" xfId="458" xr:uid="{3F57F655-2D4C-4375-8D0F-62C7C9FE3816}"/>
    <cellStyle name="měny 2 2 4 7 2" xfId="841" xr:uid="{E2AD75F0-75D8-4F62-A65E-F56D0094E637}"/>
    <cellStyle name="měny 2 2 4 7 2 2" xfId="1607" xr:uid="{FF340AE6-7630-4B75-B5C0-9991B7DFC211}"/>
    <cellStyle name="měny 2 2 4 7 3" xfId="1224" xr:uid="{D0CC3E02-5B69-446D-967F-AD009652F24E}"/>
    <cellStyle name="měny 2 2 4 8" xfId="513" xr:uid="{EB265B26-3170-4D94-8BE7-CADCB106B2A6}"/>
    <cellStyle name="měny 2 2 4 8 2" xfId="1279" xr:uid="{07D01D8C-EEAC-4EF0-8E0C-4D06F50E4232}"/>
    <cellStyle name="měny 2 2 4 9" xfId="130" xr:uid="{C1E95224-5329-4045-A4C7-08FFAF3B2341}"/>
    <cellStyle name="měny 2 2 5" xfId="27" xr:uid="{00000000-0005-0000-0000-000012000000}"/>
    <cellStyle name="měny 2 2 5 2" xfId="84" xr:uid="{15828EAB-FB9C-45F7-A18A-AFFDB70BEF36}"/>
    <cellStyle name="měny 2 2 5 2 2" xfId="412" xr:uid="{B57DC3BF-CBDC-4474-A250-C0E8D4358257}"/>
    <cellStyle name="měny 2 2 5 2 2 2" xfId="795" xr:uid="{DE5451A5-EE92-41F0-8E74-9A7F056DC658}"/>
    <cellStyle name="měny 2 2 5 2 2 2 2" xfId="1561" xr:uid="{7253D57A-FE0C-4BD2-B390-9476A4F7FBF9}"/>
    <cellStyle name="měny 2 2 5 2 2 3" xfId="1178" xr:uid="{18D87529-CDD1-44E8-AB84-3553816FD10F}"/>
    <cellStyle name="měny 2 2 5 2 3" xfId="631" xr:uid="{6E2A5518-F5A2-49AE-AFC0-69881FDE556F}"/>
    <cellStyle name="měny 2 2 5 2 3 2" xfId="1397" xr:uid="{76B4A3F1-44BC-4AE9-B651-51D0220559FA}"/>
    <cellStyle name="měny 2 2 5 2 4" xfId="248" xr:uid="{D8B8FDD7-2CBA-4609-842D-6F12439159E1}"/>
    <cellStyle name="měny 2 2 5 2 5" xfId="1014" xr:uid="{C0E66C82-8B84-485D-B45C-7A1E9C9D900D}"/>
    <cellStyle name="měny 2 2 5 2 6" xfId="1725" xr:uid="{A0CEC0E4-FE27-4A41-AEE0-305FC51BBBE6}"/>
    <cellStyle name="měny 2 2 5 3" xfId="194" xr:uid="{17884954-4E8F-442A-9487-15F13D32E520}"/>
    <cellStyle name="měny 2 2 5 3 2" xfId="358" xr:uid="{6AAE805B-1697-4C53-9B9E-134630E1DC90}"/>
    <cellStyle name="měny 2 2 5 3 2 2" xfId="741" xr:uid="{E4699879-924A-48DD-B9E4-BA746F5E5C78}"/>
    <cellStyle name="měny 2 2 5 3 2 2 2" xfId="1507" xr:uid="{A4CBC287-9830-4DCD-9CD5-A62FC203A15F}"/>
    <cellStyle name="měny 2 2 5 3 2 3" xfId="1124" xr:uid="{DD4F607F-BA90-4A5C-A411-A679FC1BB3FD}"/>
    <cellStyle name="měny 2 2 5 3 3" xfId="577" xr:uid="{1ADD6274-E818-45BF-B8F2-81939CFDA9C9}"/>
    <cellStyle name="měny 2 2 5 3 3 2" xfId="1343" xr:uid="{250BD24C-6290-4960-B457-009E34FC66B0}"/>
    <cellStyle name="měny 2 2 5 3 4" xfId="960" xr:uid="{199DAE77-6A19-4C58-9EDE-2F14ED7B5FB1}"/>
    <cellStyle name="měny 2 2 5 4" xfId="303" xr:uid="{1860D82B-B7F3-4F99-A2D6-10B910C1E112}"/>
    <cellStyle name="měny 2 2 5 4 2" xfId="686" xr:uid="{6C240B92-8ECF-4D1E-BF6A-5A7390117BBD}"/>
    <cellStyle name="měny 2 2 5 4 2 2" xfId="1452" xr:uid="{3AD07913-3D85-476B-8C55-A890A2DB2081}"/>
    <cellStyle name="měny 2 2 5 4 3" xfId="1069" xr:uid="{CD5FB8A9-F4CB-4929-8F27-5238D869921B}"/>
    <cellStyle name="měny 2 2 5 5" xfId="467" xr:uid="{1650788F-C1F0-42A7-8D83-99901C2E5227}"/>
    <cellStyle name="měny 2 2 5 5 2" xfId="850" xr:uid="{C0C76415-3038-481F-9F7B-D8BE6ED4C60A}"/>
    <cellStyle name="měny 2 2 5 5 2 2" xfId="1616" xr:uid="{EE3D7737-EA13-454A-9158-C3D77411857D}"/>
    <cellStyle name="měny 2 2 5 5 3" xfId="1233" xr:uid="{E46BB84C-3844-4098-82DB-F7D8831B9119}"/>
    <cellStyle name="měny 2 2 5 6" xfId="522" xr:uid="{CE72C912-88BC-47C7-8F37-CC35F77FA631}"/>
    <cellStyle name="měny 2 2 5 6 2" xfId="1288" xr:uid="{BB661738-C346-4AD7-AF71-74AF499BA548}"/>
    <cellStyle name="měny 2 2 5 7" xfId="139" xr:uid="{FF7487F7-94DC-4617-A887-5CDA00BD03CC}"/>
    <cellStyle name="měny 2 2 5 8" xfId="905" xr:uid="{0F564C9C-2D80-4156-8E27-77C0F663508C}"/>
    <cellStyle name="měny 2 2 5 9" xfId="1671" xr:uid="{13747959-5524-4178-8830-DF42F51814F1}"/>
    <cellStyle name="měny 2 2 6" xfId="45" xr:uid="{00000000-0005-0000-0000-000013000000}"/>
    <cellStyle name="měny 2 2 6 2" xfId="102" xr:uid="{E7D70F48-EA94-4E02-8457-170ED4F8E983}"/>
    <cellStyle name="měny 2 2 6 2 2" xfId="430" xr:uid="{FE7C9A34-A575-40E9-9B5B-31495364F219}"/>
    <cellStyle name="měny 2 2 6 2 2 2" xfId="813" xr:uid="{1A99A876-639F-4B15-BC86-01769D4BA652}"/>
    <cellStyle name="měny 2 2 6 2 2 2 2" xfId="1579" xr:uid="{18B5A516-52BA-4D04-9330-DBDE3456C498}"/>
    <cellStyle name="měny 2 2 6 2 2 3" xfId="1196" xr:uid="{0885860C-EB2C-42EB-B2C1-8347AB8213EF}"/>
    <cellStyle name="měny 2 2 6 2 3" xfId="649" xr:uid="{34F78725-E090-4CC1-9F09-382014FF4449}"/>
    <cellStyle name="měny 2 2 6 2 3 2" xfId="1415" xr:uid="{9F1D89FF-8AD7-4988-A442-ADD0FED5DAEB}"/>
    <cellStyle name="měny 2 2 6 2 4" xfId="266" xr:uid="{2E88209C-B1A3-4A8A-8045-9155827081EC}"/>
    <cellStyle name="měny 2 2 6 2 5" xfId="1032" xr:uid="{BED7F0E5-AD92-4601-86CB-144E92808C96}"/>
    <cellStyle name="měny 2 2 6 2 6" xfId="1743" xr:uid="{8C9E7E9B-12BA-468F-98F7-1D08F2E2D517}"/>
    <cellStyle name="měny 2 2 6 3" xfId="212" xr:uid="{901A10F7-4BF5-4601-81C3-C30ABF2DDF00}"/>
    <cellStyle name="měny 2 2 6 3 2" xfId="376" xr:uid="{E40C6D0E-EF16-40D2-8B7F-F57DB17AA8A2}"/>
    <cellStyle name="měny 2 2 6 3 2 2" xfId="759" xr:uid="{4DD86F7B-B2E9-4C82-9888-8C95911EA40E}"/>
    <cellStyle name="měny 2 2 6 3 2 2 2" xfId="1525" xr:uid="{8F2C076B-3A16-486B-8BAD-C316DB3D3896}"/>
    <cellStyle name="měny 2 2 6 3 2 3" xfId="1142" xr:uid="{58F59120-F251-4FCC-A277-AF3E4F472B3D}"/>
    <cellStyle name="měny 2 2 6 3 3" xfId="595" xr:uid="{5B93C84E-25A5-483A-A307-BB99ADC6CBED}"/>
    <cellStyle name="měny 2 2 6 3 3 2" xfId="1361" xr:uid="{DE57A665-6E52-49AB-B1D8-FAD15703EE62}"/>
    <cellStyle name="měny 2 2 6 3 4" xfId="978" xr:uid="{6024C7EF-68B2-4F96-8EE3-EA718C513354}"/>
    <cellStyle name="měny 2 2 6 4" xfId="321" xr:uid="{5DD82279-BF9E-4C3F-A3A5-DEFADD451AE2}"/>
    <cellStyle name="měny 2 2 6 4 2" xfId="704" xr:uid="{75EDB001-3B0C-4030-8B85-1AAD76F8793D}"/>
    <cellStyle name="měny 2 2 6 4 2 2" xfId="1470" xr:uid="{4C74D504-E015-4CB9-9F30-C44CC689417B}"/>
    <cellStyle name="měny 2 2 6 4 3" xfId="1087" xr:uid="{1F43615C-41D0-41C9-B1AF-CAA097A2A787}"/>
    <cellStyle name="měny 2 2 6 5" xfId="485" xr:uid="{60D65872-05A0-4CAA-BC1F-D43E641138EB}"/>
    <cellStyle name="měny 2 2 6 5 2" xfId="868" xr:uid="{28BC261F-355B-4D12-A543-83CE3F6BACEF}"/>
    <cellStyle name="měny 2 2 6 5 2 2" xfId="1634" xr:uid="{01071715-399A-4D4B-8365-03D7F92DF742}"/>
    <cellStyle name="měny 2 2 6 5 3" xfId="1251" xr:uid="{FA5D5DA3-88A2-40A3-BC2C-E0CC194775C2}"/>
    <cellStyle name="měny 2 2 6 6" xfId="540" xr:uid="{DD6E87B2-3635-469A-9B06-703629139E74}"/>
    <cellStyle name="měny 2 2 6 6 2" xfId="1306" xr:uid="{E707C754-A80D-453A-9886-943CDFAE5907}"/>
    <cellStyle name="měny 2 2 6 7" xfId="157" xr:uid="{A6A74DF6-412E-4C30-829C-C3647FDF783C}"/>
    <cellStyle name="měny 2 2 6 8" xfId="923" xr:uid="{7072864A-35AA-497F-995D-6DC3DF935ED0}"/>
    <cellStyle name="měny 2 2 6 9" xfId="1689" xr:uid="{E1434CC1-E8DD-41F9-8064-222FC9AEB080}"/>
    <cellStyle name="měny 2 2 7" xfId="66" xr:uid="{1D797BD7-1B4D-4AD4-9115-E64E30E45A11}"/>
    <cellStyle name="měny 2 2 7 2" xfId="394" xr:uid="{E09D42D6-9B5F-4BF7-98A8-25DCA8FE8CAE}"/>
    <cellStyle name="měny 2 2 7 2 2" xfId="777" xr:uid="{EE62342C-7F10-42CD-A2EA-9C06F5239681}"/>
    <cellStyle name="měny 2 2 7 2 2 2" xfId="1543" xr:uid="{B5503D95-CA6A-4DCB-B4A4-07C0C8895163}"/>
    <cellStyle name="měny 2 2 7 2 3" xfId="1160" xr:uid="{B71C052C-B3A8-4E11-93C4-8E8C36C814AF}"/>
    <cellStyle name="měny 2 2 7 3" xfId="613" xr:uid="{37550136-D60E-42BB-AFE6-718F842D7351}"/>
    <cellStyle name="měny 2 2 7 3 2" xfId="1379" xr:uid="{7D584E90-CB92-49D0-9AE2-6D3247F0502B}"/>
    <cellStyle name="měny 2 2 7 4" xfId="230" xr:uid="{38989EA8-6649-4BFF-AC59-1DD990BCD30E}"/>
    <cellStyle name="měny 2 2 7 5" xfId="996" xr:uid="{87F03942-160D-481F-9EBC-724CB1DD9B20}"/>
    <cellStyle name="měny 2 2 7 6" xfId="1707" xr:uid="{6948A160-0F5A-4CC4-A5AF-B4992A6C4C4F}"/>
    <cellStyle name="měny 2 2 8" xfId="176" xr:uid="{82EC3F4D-2028-493D-813D-37069D3FDE36}"/>
    <cellStyle name="měny 2 2 8 2" xfId="340" xr:uid="{480EED36-DE94-4D84-8979-6940343C0AFF}"/>
    <cellStyle name="měny 2 2 8 2 2" xfId="723" xr:uid="{04132A8D-C1E5-49CA-8261-94BF19226A59}"/>
    <cellStyle name="měny 2 2 8 2 2 2" xfId="1489" xr:uid="{B326E1C5-80CD-46CA-B045-4D826D7A0A62}"/>
    <cellStyle name="měny 2 2 8 2 3" xfId="1106" xr:uid="{85F6828A-0C6E-47AF-8255-601807936030}"/>
    <cellStyle name="měny 2 2 8 3" xfId="559" xr:uid="{4392611B-0778-4B27-BBEA-330C4D6C8194}"/>
    <cellStyle name="měny 2 2 8 3 2" xfId="1325" xr:uid="{99B68F3D-D2F6-4B2E-84D4-886ED774B57D}"/>
    <cellStyle name="měny 2 2 8 4" xfId="942" xr:uid="{FD817B83-C5C6-4425-B24B-FED3DF6CEFFD}"/>
    <cellStyle name="měny 2 2 9" xfId="285" xr:uid="{9B61A792-6BA6-4FF3-BC5F-AED2D1721AC3}"/>
    <cellStyle name="měny 2 2 9 2" xfId="668" xr:uid="{A7F632CC-D92B-4B4E-9894-3005BCF627AA}"/>
    <cellStyle name="měny 2 2 9 2 2" xfId="1434" xr:uid="{23D3F788-A37C-44F7-9456-526275B35EE1}"/>
    <cellStyle name="měny 2 2 9 3" xfId="1051" xr:uid="{267B5E04-D26D-4AA1-90E3-1E2F12A7F12C}"/>
    <cellStyle name="měny 2 3" xfId="10" xr:uid="{00000000-0005-0000-0000-000014000000}"/>
    <cellStyle name="měny 2 3 10" xfId="450" xr:uid="{0717D6FC-FE51-4594-8FCD-E78125587922}"/>
    <cellStyle name="měny 2 3 10 2" xfId="833" xr:uid="{6C949FEF-C2F5-4BF6-BE55-842B361C7E0F}"/>
    <cellStyle name="měny 2 3 10 2 2" xfId="1599" xr:uid="{DA341E9B-438B-4AF2-8B02-E9646796B407}"/>
    <cellStyle name="měny 2 3 10 3" xfId="1216" xr:uid="{7E44858B-2194-4D80-A046-4EECC6C986EE}"/>
    <cellStyle name="měny 2 3 11" xfId="505" xr:uid="{FE9ACFDF-9C07-4C45-B3B5-1E71504100C5}"/>
    <cellStyle name="měny 2 3 11 2" xfId="1271" xr:uid="{DD3434DB-C00B-4BF6-904E-97D780A82812}"/>
    <cellStyle name="měny 2 3 12" xfId="122" xr:uid="{87A2C5BA-4627-4983-99DA-FC4C3E9907B9}"/>
    <cellStyle name="měny 2 3 13" xfId="888" xr:uid="{3D9E2446-4222-4E99-8149-81C736752DCE}"/>
    <cellStyle name="měny 2 3 14" xfId="1654" xr:uid="{A8030E88-FE82-4C93-9A7F-90AA226A2E04}"/>
    <cellStyle name="měny 2 3 2" xfId="13" xr:uid="{00000000-0005-0000-0000-000015000000}"/>
    <cellStyle name="měny 2 3 2 10" xfId="125" xr:uid="{57352504-3591-4108-9F75-072D7D272D3E}"/>
    <cellStyle name="měny 2 3 2 11" xfId="891" xr:uid="{25438A4B-8B53-4359-BD46-B2800BE36021}"/>
    <cellStyle name="měny 2 3 2 12" xfId="1657" xr:uid="{EA688C15-CFAE-416A-864B-1B663BEEDE2D}"/>
    <cellStyle name="měny 2 3 2 2" xfId="22" xr:uid="{00000000-0005-0000-0000-000016000000}"/>
    <cellStyle name="měny 2 3 2 2 10" xfId="900" xr:uid="{8EFF5186-99E5-4A75-A78D-7D324AF91B26}"/>
    <cellStyle name="měny 2 3 2 2 11" xfId="1666" xr:uid="{5AA81F4D-3A82-47CE-B9A2-AD0CB80A4E16}"/>
    <cellStyle name="měny 2 3 2 2 2" xfId="40" xr:uid="{00000000-0005-0000-0000-000017000000}"/>
    <cellStyle name="měny 2 3 2 2 2 2" xfId="97" xr:uid="{D2EBE1C0-4CFF-4DD5-AE65-57284A338147}"/>
    <cellStyle name="měny 2 3 2 2 2 2 2" xfId="425" xr:uid="{2A2ABD77-0A1F-4A3D-BD30-C5AAB7690384}"/>
    <cellStyle name="měny 2 3 2 2 2 2 2 2" xfId="808" xr:uid="{A58D7C1B-0142-46EC-9704-A02DAEC6E293}"/>
    <cellStyle name="měny 2 3 2 2 2 2 2 2 2" xfId="1574" xr:uid="{D9DF725B-16E6-4A96-8DB0-676D0EB81EA2}"/>
    <cellStyle name="měny 2 3 2 2 2 2 2 3" xfId="1191" xr:uid="{4AAC139D-5C72-4658-98EC-5F0B5F08AE7A}"/>
    <cellStyle name="měny 2 3 2 2 2 2 3" xfId="644" xr:uid="{3C13CF2E-349C-42D6-BD3A-A24DAB1E8634}"/>
    <cellStyle name="měny 2 3 2 2 2 2 3 2" xfId="1410" xr:uid="{C95C0283-CDD7-4832-81BB-ED93ECF20C80}"/>
    <cellStyle name="měny 2 3 2 2 2 2 4" xfId="261" xr:uid="{9B06C409-1CB5-4D1C-A477-F9531F564B6A}"/>
    <cellStyle name="měny 2 3 2 2 2 2 5" xfId="1027" xr:uid="{19977092-4F3E-4C84-8441-56236D731595}"/>
    <cellStyle name="měny 2 3 2 2 2 2 6" xfId="1738" xr:uid="{2E56B4C2-FEEF-4B8E-B5EA-C645B880823A}"/>
    <cellStyle name="měny 2 3 2 2 2 3" xfId="207" xr:uid="{B81FA147-6F31-4528-8108-3EA442EA6BC5}"/>
    <cellStyle name="měny 2 3 2 2 2 3 2" xfId="371" xr:uid="{D7DB5AEF-F268-4EAE-8C5B-3C0C6AC19DCA}"/>
    <cellStyle name="měny 2 3 2 2 2 3 2 2" xfId="754" xr:uid="{6D661D98-0108-4A91-B4DE-1D81E9E66AF2}"/>
    <cellStyle name="měny 2 3 2 2 2 3 2 2 2" xfId="1520" xr:uid="{6A39FAF9-565E-4742-9343-2DC8412A66DC}"/>
    <cellStyle name="měny 2 3 2 2 2 3 2 3" xfId="1137" xr:uid="{F19E041B-1D4E-4E22-B799-0EBFAEC91D14}"/>
    <cellStyle name="měny 2 3 2 2 2 3 3" xfId="590" xr:uid="{E6680FDB-589D-474B-AE47-AC92163DE662}"/>
    <cellStyle name="měny 2 3 2 2 2 3 3 2" xfId="1356" xr:uid="{A862DA51-714C-444D-BC5B-BC89C9EB9A29}"/>
    <cellStyle name="měny 2 3 2 2 2 3 4" xfId="973" xr:uid="{0294681C-DB9E-4D2F-856B-B3AEDB29D98B}"/>
    <cellStyle name="měny 2 3 2 2 2 4" xfId="316" xr:uid="{36A926BF-B5F3-4A28-8AA7-FCC172A12B6D}"/>
    <cellStyle name="měny 2 3 2 2 2 4 2" xfId="699" xr:uid="{5709F0F0-E183-429C-B273-5D1B3E87822A}"/>
    <cellStyle name="měny 2 3 2 2 2 4 2 2" xfId="1465" xr:uid="{18B3705B-4971-4055-8412-09482C9E02B5}"/>
    <cellStyle name="měny 2 3 2 2 2 4 3" xfId="1082" xr:uid="{96C6A199-FF39-4F41-8CC7-2DA49A482713}"/>
    <cellStyle name="měny 2 3 2 2 2 5" xfId="480" xr:uid="{0FD7A394-11BD-408B-B032-08037DD5E9FC}"/>
    <cellStyle name="měny 2 3 2 2 2 5 2" xfId="863" xr:uid="{9E426A06-3C0A-4C93-B18C-110DC4390D38}"/>
    <cellStyle name="měny 2 3 2 2 2 5 2 2" xfId="1629" xr:uid="{D569301D-D362-48D3-A868-9C3548BB9394}"/>
    <cellStyle name="měny 2 3 2 2 2 5 3" xfId="1246" xr:uid="{82D31E3B-1CCE-480A-A42B-66673736E9F2}"/>
    <cellStyle name="měny 2 3 2 2 2 6" xfId="535" xr:uid="{4D054BA8-1BB6-4DC1-B6C4-EBF3D602C1D2}"/>
    <cellStyle name="měny 2 3 2 2 2 6 2" xfId="1301" xr:uid="{24F30188-057F-4D82-9830-D2A1830007F5}"/>
    <cellStyle name="měny 2 3 2 2 2 7" xfId="152" xr:uid="{B39FE516-ADE1-4BDD-A8D1-F3DD9881CF19}"/>
    <cellStyle name="měny 2 3 2 2 2 8" xfId="918" xr:uid="{CEC388CD-95AF-435F-8C07-754132052928}"/>
    <cellStyle name="měny 2 3 2 2 2 9" xfId="1684" xr:uid="{E3248161-22DB-463E-A0E0-3CA76271C4E3}"/>
    <cellStyle name="měny 2 3 2 2 3" xfId="58" xr:uid="{00000000-0005-0000-0000-000018000000}"/>
    <cellStyle name="měny 2 3 2 2 3 2" xfId="115" xr:uid="{9A8A443F-CD8B-4027-94FC-24D9046DB2B4}"/>
    <cellStyle name="měny 2 3 2 2 3 2 2" xfId="443" xr:uid="{563C3F0E-7969-4C0D-9826-A8509D7D34CA}"/>
    <cellStyle name="měny 2 3 2 2 3 2 2 2" xfId="826" xr:uid="{C89C933E-81E8-4A79-BFBB-3BFA258FBFF2}"/>
    <cellStyle name="měny 2 3 2 2 3 2 2 2 2" xfId="1592" xr:uid="{E5B1B3E7-DEAE-4FE3-8AFA-91273BFA3CDA}"/>
    <cellStyle name="měny 2 3 2 2 3 2 2 3" xfId="1209" xr:uid="{4C4C9AF2-4B72-4B28-B40C-B97494BC1B19}"/>
    <cellStyle name="měny 2 3 2 2 3 2 3" xfId="662" xr:uid="{5E679602-3D3F-45BC-8B3D-1F9CB30537C7}"/>
    <cellStyle name="měny 2 3 2 2 3 2 3 2" xfId="1428" xr:uid="{5AD6D247-0BA6-435C-8056-2B8CF3109EC2}"/>
    <cellStyle name="měny 2 3 2 2 3 2 4" xfId="279" xr:uid="{9A2D58AA-D5A8-4A8A-86A8-E01220BF6B6E}"/>
    <cellStyle name="měny 2 3 2 2 3 2 5" xfId="1045" xr:uid="{00E422E9-24AB-4E18-919B-8C5C3D54C840}"/>
    <cellStyle name="měny 2 3 2 2 3 2 6" xfId="1756" xr:uid="{E9352299-49E8-4DD1-8251-A1B3E2F50AE4}"/>
    <cellStyle name="měny 2 3 2 2 3 3" xfId="225" xr:uid="{D15016C6-788A-409A-BA7C-939EA2C6AC0E}"/>
    <cellStyle name="měny 2 3 2 2 3 3 2" xfId="389" xr:uid="{FA79993F-CFE3-4EC7-9670-F7E0AC58AEF5}"/>
    <cellStyle name="měny 2 3 2 2 3 3 2 2" xfId="772" xr:uid="{00E1498E-C45E-40D2-B119-589B57540D6E}"/>
    <cellStyle name="měny 2 3 2 2 3 3 2 2 2" xfId="1538" xr:uid="{FFE9E3BC-37B3-4E59-B5C6-5E6E0C8EA65C}"/>
    <cellStyle name="měny 2 3 2 2 3 3 2 3" xfId="1155" xr:uid="{62C08124-C9B1-4FA1-AD97-3F1C604DC233}"/>
    <cellStyle name="měny 2 3 2 2 3 3 3" xfId="608" xr:uid="{A2FBB300-4B4F-4A1E-9BD9-A38E2A137C11}"/>
    <cellStyle name="měny 2 3 2 2 3 3 3 2" xfId="1374" xr:uid="{9AE7871B-94A6-44FE-BD9A-B4B7394CD04E}"/>
    <cellStyle name="měny 2 3 2 2 3 3 4" xfId="991" xr:uid="{F5571A60-E270-4B44-B154-03D203CEF467}"/>
    <cellStyle name="měny 2 3 2 2 3 4" xfId="334" xr:uid="{276997EF-5BB3-4FB0-9C53-7352172F878D}"/>
    <cellStyle name="měny 2 3 2 2 3 4 2" xfId="717" xr:uid="{835EB0AF-1775-4C0D-858A-16C566474A19}"/>
    <cellStyle name="měny 2 3 2 2 3 4 2 2" xfId="1483" xr:uid="{971EBD4A-0D24-4217-B567-4051AFA9DD8F}"/>
    <cellStyle name="měny 2 3 2 2 3 4 3" xfId="1100" xr:uid="{325498C7-D565-453B-813F-CA9D2CBB04A8}"/>
    <cellStyle name="měny 2 3 2 2 3 5" xfId="498" xr:uid="{5B3D6F54-1A9A-4FF7-9F53-CD85F4BBB1FE}"/>
    <cellStyle name="měny 2 3 2 2 3 5 2" xfId="881" xr:uid="{44B6BB77-1B9C-48BD-A307-A1A77BFA4BE1}"/>
    <cellStyle name="měny 2 3 2 2 3 5 2 2" xfId="1647" xr:uid="{667BE2A0-C13F-4EED-8C12-4FA17D2E3765}"/>
    <cellStyle name="měny 2 3 2 2 3 5 3" xfId="1264" xr:uid="{403CBEA6-A880-4294-AC1A-54E4BCAA096B}"/>
    <cellStyle name="měny 2 3 2 2 3 6" xfId="553" xr:uid="{DFB1A841-B081-448B-925B-9EC10F1DCB52}"/>
    <cellStyle name="měny 2 3 2 2 3 6 2" xfId="1319" xr:uid="{C72A3256-9804-4C7D-85DC-89B30F3B673D}"/>
    <cellStyle name="měny 2 3 2 2 3 7" xfId="170" xr:uid="{0939FA26-2030-4A1D-A9C6-23A60FDC64B8}"/>
    <cellStyle name="měny 2 3 2 2 3 8" xfId="936" xr:uid="{2045FCA3-65B8-4B54-9AD3-37C623DF018C}"/>
    <cellStyle name="měny 2 3 2 2 3 9" xfId="1702" xr:uid="{767693E7-1F21-492A-AD1A-3F09A88EBD6A}"/>
    <cellStyle name="měny 2 3 2 2 4" xfId="79" xr:uid="{C3FC92CD-C2B5-450B-8D1C-B6F455722B23}"/>
    <cellStyle name="měny 2 3 2 2 4 2" xfId="407" xr:uid="{E787250C-EFA2-4FC6-86C0-D4133898DE3E}"/>
    <cellStyle name="měny 2 3 2 2 4 2 2" xfId="790" xr:uid="{CD1E62E7-91ED-477B-96D5-AF9AAF2C8086}"/>
    <cellStyle name="měny 2 3 2 2 4 2 2 2" xfId="1556" xr:uid="{4D6D024C-5D05-4C5E-8057-DCCB16F43A67}"/>
    <cellStyle name="měny 2 3 2 2 4 2 3" xfId="1173" xr:uid="{24C91A72-ABBB-4203-B951-9438207E922F}"/>
    <cellStyle name="měny 2 3 2 2 4 3" xfId="626" xr:uid="{930079FA-7692-4CE5-BB3E-A450165EFBBD}"/>
    <cellStyle name="měny 2 3 2 2 4 3 2" xfId="1392" xr:uid="{B01CD8F7-9011-49C7-A7F9-D3DFA1C6A93C}"/>
    <cellStyle name="měny 2 3 2 2 4 4" xfId="243" xr:uid="{820A7D2D-018B-4B63-B52A-0CCC4B5F8409}"/>
    <cellStyle name="měny 2 3 2 2 4 5" xfId="1009" xr:uid="{198A4366-7AB8-4EE9-AD3A-F462C883761B}"/>
    <cellStyle name="měny 2 3 2 2 4 6" xfId="1720" xr:uid="{91CE3A39-5E22-4148-B3B7-6A769AE2D8CF}"/>
    <cellStyle name="měny 2 3 2 2 5" xfId="189" xr:uid="{03E72113-1799-4E78-8603-F7791E3F66A7}"/>
    <cellStyle name="měny 2 3 2 2 5 2" xfId="353" xr:uid="{1DF18FB8-EEE6-4F63-A6D5-4CBBD3D0DB86}"/>
    <cellStyle name="měny 2 3 2 2 5 2 2" xfId="736" xr:uid="{324DBF85-DCAD-480F-99F3-CE6FA7BED892}"/>
    <cellStyle name="měny 2 3 2 2 5 2 2 2" xfId="1502" xr:uid="{A51D87B0-14BA-41D1-B5E7-A8A1CE0BABAD}"/>
    <cellStyle name="měny 2 3 2 2 5 2 3" xfId="1119" xr:uid="{256D7268-1D4C-4253-912D-7F801368881B}"/>
    <cellStyle name="měny 2 3 2 2 5 3" xfId="572" xr:uid="{0FA673F1-C0AA-4CD3-A2D1-ED3516176387}"/>
    <cellStyle name="měny 2 3 2 2 5 3 2" xfId="1338" xr:uid="{0922DA7B-47A5-4665-9673-DECB7F277CEF}"/>
    <cellStyle name="měny 2 3 2 2 5 4" xfId="955" xr:uid="{767A2076-333D-455E-A2E3-D5D339309918}"/>
    <cellStyle name="měny 2 3 2 2 6" xfId="298" xr:uid="{31FEB439-6A37-4E47-97B3-399C6AEC1F3F}"/>
    <cellStyle name="měny 2 3 2 2 6 2" xfId="681" xr:uid="{02309E3E-A68E-4FE0-A7D9-1B706345FBDB}"/>
    <cellStyle name="měny 2 3 2 2 6 2 2" xfId="1447" xr:uid="{775F7F9A-6BE8-4EB4-B86F-AD60B68DD73C}"/>
    <cellStyle name="měny 2 3 2 2 6 3" xfId="1064" xr:uid="{3532E510-C845-4619-B950-B53C34F27432}"/>
    <cellStyle name="měny 2 3 2 2 7" xfId="462" xr:uid="{154AABAC-2730-4E01-BE59-14FA2821602B}"/>
    <cellStyle name="měny 2 3 2 2 7 2" xfId="845" xr:uid="{8E46B9A5-AD18-40AF-852C-7F42E6AAB9F4}"/>
    <cellStyle name="měny 2 3 2 2 7 2 2" xfId="1611" xr:uid="{6E9C7E16-9147-483D-8912-CAA46720EA6C}"/>
    <cellStyle name="měny 2 3 2 2 7 3" xfId="1228" xr:uid="{B77EC7FD-9371-4674-B6E0-09A67C2F38B5}"/>
    <cellStyle name="měny 2 3 2 2 8" xfId="517" xr:uid="{06F80859-DCE1-4621-BA1F-4467BB20B406}"/>
    <cellStyle name="měny 2 3 2 2 8 2" xfId="1283" xr:uid="{B6A3761D-84B4-4BA4-AC18-793135A731F1}"/>
    <cellStyle name="měny 2 3 2 2 9" xfId="134" xr:uid="{40B98F61-776A-4515-A0C1-29AAF5FBD03C}"/>
    <cellStyle name="měny 2 3 2 3" xfId="31" xr:uid="{00000000-0005-0000-0000-000019000000}"/>
    <cellStyle name="měny 2 3 2 3 2" xfId="88" xr:uid="{3137A153-36F0-43AC-9FC3-5B0AFE41BEFA}"/>
    <cellStyle name="měny 2 3 2 3 2 2" xfId="416" xr:uid="{3B796F3F-BD9A-4010-8BAE-61CF325EEE37}"/>
    <cellStyle name="měny 2 3 2 3 2 2 2" xfId="799" xr:uid="{3186EFC0-F80A-49C6-8B67-3FB82095C992}"/>
    <cellStyle name="měny 2 3 2 3 2 2 2 2" xfId="1565" xr:uid="{6080230F-967F-479E-8D70-8585BCCF7692}"/>
    <cellStyle name="měny 2 3 2 3 2 2 3" xfId="1182" xr:uid="{C064A49C-390A-42FB-8CC3-C42F58979464}"/>
    <cellStyle name="měny 2 3 2 3 2 3" xfId="635" xr:uid="{FE093479-7739-4FEB-957D-19DEB322220F}"/>
    <cellStyle name="měny 2 3 2 3 2 3 2" xfId="1401" xr:uid="{0821DFD1-13E9-4614-9DC0-A377B7536092}"/>
    <cellStyle name="měny 2 3 2 3 2 4" xfId="252" xr:uid="{A79929BF-99BC-4EBF-AB57-26F54792F31A}"/>
    <cellStyle name="měny 2 3 2 3 2 5" xfId="1018" xr:uid="{845CBB29-26E2-4CD7-A972-14F764A05AB1}"/>
    <cellStyle name="měny 2 3 2 3 2 6" xfId="1729" xr:uid="{5F210B30-F462-42D0-ADE8-9C3CD6C52164}"/>
    <cellStyle name="měny 2 3 2 3 3" xfId="198" xr:uid="{660F65AA-6E62-47B1-A512-E21D6AF7F325}"/>
    <cellStyle name="měny 2 3 2 3 3 2" xfId="362" xr:uid="{9645BC41-B39B-4601-BC7D-86E97E63344A}"/>
    <cellStyle name="měny 2 3 2 3 3 2 2" xfId="745" xr:uid="{FB163ADF-A4B9-4E5C-89AF-2E833B8095F2}"/>
    <cellStyle name="měny 2 3 2 3 3 2 2 2" xfId="1511" xr:uid="{9D2321E7-1969-436B-B60D-EE0F36E02668}"/>
    <cellStyle name="měny 2 3 2 3 3 2 3" xfId="1128" xr:uid="{26AAE51F-651D-4DB9-A347-357D29428E8B}"/>
    <cellStyle name="měny 2 3 2 3 3 3" xfId="581" xr:uid="{FCD04E31-397A-441C-90F8-779EEC40E08F}"/>
    <cellStyle name="měny 2 3 2 3 3 3 2" xfId="1347" xr:uid="{C748B0D2-5D38-427D-814A-B4CCE657A97F}"/>
    <cellStyle name="měny 2 3 2 3 3 4" xfId="964" xr:uid="{23ED2E34-CFC6-4674-85F8-21B1E00021D4}"/>
    <cellStyle name="měny 2 3 2 3 4" xfId="307" xr:uid="{2E8FF0EE-E7EC-4BBD-B94C-8D63CAE54616}"/>
    <cellStyle name="měny 2 3 2 3 4 2" xfId="690" xr:uid="{B1AA82D1-934E-4379-91B7-B014764E5068}"/>
    <cellStyle name="měny 2 3 2 3 4 2 2" xfId="1456" xr:uid="{C9EE2A2C-49B6-4D51-A7DE-F2EC675D3DF7}"/>
    <cellStyle name="měny 2 3 2 3 4 3" xfId="1073" xr:uid="{E5CDBE2B-CCC1-4D38-9FA1-983B47D4B976}"/>
    <cellStyle name="měny 2 3 2 3 5" xfId="471" xr:uid="{1E1E42DA-42D2-42CE-A584-6C95C5EB63E2}"/>
    <cellStyle name="měny 2 3 2 3 5 2" xfId="854" xr:uid="{93DABDCA-CD37-44CE-AE48-7C8EC0A90332}"/>
    <cellStyle name="měny 2 3 2 3 5 2 2" xfId="1620" xr:uid="{ACA4D7CF-ED29-4FCA-BD84-33BF4B9D5792}"/>
    <cellStyle name="měny 2 3 2 3 5 3" xfId="1237" xr:uid="{A5BBECFF-7A71-4A09-8AE4-66E81D8FEB41}"/>
    <cellStyle name="měny 2 3 2 3 6" xfId="526" xr:uid="{2C77274F-7057-45E1-8B3B-4D785ACE9856}"/>
    <cellStyle name="měny 2 3 2 3 6 2" xfId="1292" xr:uid="{5EFAB1CC-5FBB-4668-AFD4-5038B4CA4570}"/>
    <cellStyle name="měny 2 3 2 3 7" xfId="143" xr:uid="{603025A1-9600-40A1-A6FD-8F12721E4B5E}"/>
    <cellStyle name="měny 2 3 2 3 8" xfId="909" xr:uid="{74299264-D36B-496D-B767-48BAA97C6792}"/>
    <cellStyle name="měny 2 3 2 3 9" xfId="1675" xr:uid="{220C6EB4-B1B7-4CCB-B546-290737FE1F4F}"/>
    <cellStyle name="měny 2 3 2 4" xfId="49" xr:uid="{00000000-0005-0000-0000-00001A000000}"/>
    <cellStyle name="měny 2 3 2 4 2" xfId="106" xr:uid="{D44BC01F-75FC-4DF8-8526-BB9469CCC78C}"/>
    <cellStyle name="měny 2 3 2 4 2 2" xfId="434" xr:uid="{765C0494-B27A-4615-AFB4-6D0525C50FF8}"/>
    <cellStyle name="měny 2 3 2 4 2 2 2" xfId="817" xr:uid="{92A4EA0A-7260-4874-B8AD-F4C4F61F303C}"/>
    <cellStyle name="měny 2 3 2 4 2 2 2 2" xfId="1583" xr:uid="{AEB880FE-2584-4075-B668-D04CF75CBA97}"/>
    <cellStyle name="měny 2 3 2 4 2 2 3" xfId="1200" xr:uid="{5A2043C2-750F-4DA8-A7FF-B7DE4A00D412}"/>
    <cellStyle name="měny 2 3 2 4 2 3" xfId="653" xr:uid="{11007D8D-02C3-4A8B-89CF-6B01B70F4D79}"/>
    <cellStyle name="měny 2 3 2 4 2 3 2" xfId="1419" xr:uid="{09940F27-E76C-42EC-A871-270E02702E2B}"/>
    <cellStyle name="měny 2 3 2 4 2 4" xfId="270" xr:uid="{87176673-62EB-4551-9E79-28C62E455B3A}"/>
    <cellStyle name="měny 2 3 2 4 2 5" xfId="1036" xr:uid="{09AF64A7-F2A7-4DC0-85FA-303AEA9C945C}"/>
    <cellStyle name="měny 2 3 2 4 2 6" xfId="1747" xr:uid="{BC418B1F-029E-4CA1-AB8B-415B95800D32}"/>
    <cellStyle name="měny 2 3 2 4 3" xfId="216" xr:uid="{5D7F0FCD-136E-4E5D-8B2D-DBDA56A8C3B9}"/>
    <cellStyle name="měny 2 3 2 4 3 2" xfId="380" xr:uid="{A141C530-0F18-4F82-9DC6-6F4BD4A10315}"/>
    <cellStyle name="měny 2 3 2 4 3 2 2" xfId="763" xr:uid="{6CA0E560-CC6F-459F-A734-1D325AF5AC1B}"/>
    <cellStyle name="měny 2 3 2 4 3 2 2 2" xfId="1529" xr:uid="{9414D6E9-296D-49B5-8F9B-586D9EA12FEF}"/>
    <cellStyle name="měny 2 3 2 4 3 2 3" xfId="1146" xr:uid="{0E81DF1F-3F2E-4F95-80AE-8CA9AD7DB984}"/>
    <cellStyle name="měny 2 3 2 4 3 3" xfId="599" xr:uid="{CE268A92-BB4B-4564-8A71-196E57AEEFC9}"/>
    <cellStyle name="měny 2 3 2 4 3 3 2" xfId="1365" xr:uid="{D37B57D7-91A7-48F3-9F9A-4FCD6EA50ADF}"/>
    <cellStyle name="měny 2 3 2 4 3 4" xfId="982" xr:uid="{5AEB3F75-9DC6-4B43-B452-6F7E492A47BE}"/>
    <cellStyle name="měny 2 3 2 4 4" xfId="325" xr:uid="{F5E3BACE-73BA-4255-A5AB-7F1FAB70137F}"/>
    <cellStyle name="měny 2 3 2 4 4 2" xfId="708" xr:uid="{0333905D-A393-4CE6-B670-18543D18AABF}"/>
    <cellStyle name="měny 2 3 2 4 4 2 2" xfId="1474" xr:uid="{0AA7166F-B368-4EF2-99A8-8A3C1993EC4A}"/>
    <cellStyle name="měny 2 3 2 4 4 3" xfId="1091" xr:uid="{72D68B83-44CC-4475-8750-27143BF16F56}"/>
    <cellStyle name="měny 2 3 2 4 5" xfId="489" xr:uid="{39C7BC30-C45B-4E27-BA92-E3133EC83308}"/>
    <cellStyle name="měny 2 3 2 4 5 2" xfId="872" xr:uid="{32723F6B-615B-4883-AFF4-396B8DA8D3DB}"/>
    <cellStyle name="měny 2 3 2 4 5 2 2" xfId="1638" xr:uid="{A4C11242-C6DC-491C-9994-0E270EB6696A}"/>
    <cellStyle name="měny 2 3 2 4 5 3" xfId="1255" xr:uid="{F087F500-74F1-4EC1-89D3-C915C04F844F}"/>
    <cellStyle name="měny 2 3 2 4 6" xfId="544" xr:uid="{DB4A0D0C-FFF9-4417-966A-8F06EFD1AB3F}"/>
    <cellStyle name="měny 2 3 2 4 6 2" xfId="1310" xr:uid="{C73332AF-642B-42B4-BDE4-FA9D968BA008}"/>
    <cellStyle name="měny 2 3 2 4 7" xfId="161" xr:uid="{E6E878DC-14E8-4810-85F1-684B89816248}"/>
    <cellStyle name="měny 2 3 2 4 8" xfId="927" xr:uid="{1FC798EE-FA7C-4D52-BA71-05D337F6E3BB}"/>
    <cellStyle name="měny 2 3 2 4 9" xfId="1693" xr:uid="{5149E487-EB13-4AAD-9F71-D57473372DF3}"/>
    <cellStyle name="měny 2 3 2 5" xfId="70" xr:uid="{FE40A63D-656B-4B63-B367-77E53FEBDA5E}"/>
    <cellStyle name="měny 2 3 2 5 2" xfId="398" xr:uid="{5FC03FD1-C9BF-4B62-9A0F-36D9EE5D42BF}"/>
    <cellStyle name="měny 2 3 2 5 2 2" xfId="781" xr:uid="{9026682C-1094-4244-8779-5ADE54F0B24C}"/>
    <cellStyle name="měny 2 3 2 5 2 2 2" xfId="1547" xr:uid="{78CAF389-36C5-4738-BD40-61210821F6F5}"/>
    <cellStyle name="měny 2 3 2 5 2 3" xfId="1164" xr:uid="{2FECE2B1-677B-49E2-8E04-8BF093CB7911}"/>
    <cellStyle name="měny 2 3 2 5 3" xfId="617" xr:uid="{F5D0598C-3545-4BA9-BCD9-CD1F29DEE027}"/>
    <cellStyle name="měny 2 3 2 5 3 2" xfId="1383" xr:uid="{B29B75B6-137F-4CF2-8822-E7C4A245BA3B}"/>
    <cellStyle name="měny 2 3 2 5 4" xfId="234" xr:uid="{CB6E8648-AE5D-41BE-AD7B-D8B8840B4536}"/>
    <cellStyle name="měny 2 3 2 5 5" xfId="1000" xr:uid="{8B4BBB43-7DBB-47D4-8A31-7303A1C8A201}"/>
    <cellStyle name="měny 2 3 2 5 6" xfId="1711" xr:uid="{9C51615E-8B10-4D93-8661-B792FAAA841C}"/>
    <cellStyle name="měny 2 3 2 6" xfId="180" xr:uid="{4AA28147-827D-4093-B50E-941D4B9E43A6}"/>
    <cellStyle name="měny 2 3 2 6 2" xfId="344" xr:uid="{2246E2E5-D2D6-4093-AEA8-8AD2AD954955}"/>
    <cellStyle name="měny 2 3 2 6 2 2" xfId="727" xr:uid="{2F3AA60A-B592-4353-A8C0-42E7BF21060A}"/>
    <cellStyle name="měny 2 3 2 6 2 2 2" xfId="1493" xr:uid="{B3128478-1364-4D7C-A1BB-ECA8E292F367}"/>
    <cellStyle name="měny 2 3 2 6 2 3" xfId="1110" xr:uid="{FD88BA8B-57EE-45E4-9C07-3003FBAB780C}"/>
    <cellStyle name="měny 2 3 2 6 3" xfId="563" xr:uid="{A2AAA7EA-C6AF-4171-8FBF-3772BF7D9020}"/>
    <cellStyle name="měny 2 3 2 6 3 2" xfId="1329" xr:uid="{ADB5206F-6008-4B86-9272-812B1B8CB659}"/>
    <cellStyle name="měny 2 3 2 6 4" xfId="946" xr:uid="{C12C3B29-7363-419F-85A1-A601619BF130}"/>
    <cellStyle name="měny 2 3 2 7" xfId="289" xr:uid="{F667F996-5C00-4BD6-936A-F2E2A8C503B7}"/>
    <cellStyle name="měny 2 3 2 7 2" xfId="672" xr:uid="{57E64614-1AD0-4444-80EE-2940E8D872B4}"/>
    <cellStyle name="měny 2 3 2 7 2 2" xfId="1438" xr:uid="{A9B7CA36-B4E1-4004-BF5A-40AB89B33394}"/>
    <cellStyle name="měny 2 3 2 7 3" xfId="1055" xr:uid="{05A78868-E945-408C-BF2A-A8F96B7BC1B2}"/>
    <cellStyle name="měny 2 3 2 8" xfId="453" xr:uid="{491B6D65-138D-4E6C-A180-3540B1F3AD26}"/>
    <cellStyle name="měny 2 3 2 8 2" xfId="836" xr:uid="{971F5649-93FA-4EB1-AC14-14DFDE42C42A}"/>
    <cellStyle name="měny 2 3 2 8 2 2" xfId="1602" xr:uid="{D6BD4E51-61C6-4043-AD00-4FC17AAFC01F}"/>
    <cellStyle name="měny 2 3 2 8 3" xfId="1219" xr:uid="{6D0E141B-D831-4A74-80BB-8F84CD512459}"/>
    <cellStyle name="měny 2 3 2 9" xfId="508" xr:uid="{A105BE8F-AA34-4199-BC07-7F932CD87A1C}"/>
    <cellStyle name="měny 2 3 2 9 2" xfId="1274" xr:uid="{8B7230AA-3D02-49A0-980D-C74597F7FD54}"/>
    <cellStyle name="měny 2 3 3" xfId="16" xr:uid="{00000000-0005-0000-0000-00001B000000}"/>
    <cellStyle name="měny 2 3 3 10" xfId="128" xr:uid="{6DA19455-3AD7-4956-8AAE-662ABA964B50}"/>
    <cellStyle name="měny 2 3 3 11" xfId="894" xr:uid="{9E88CC3B-CE00-4716-A251-2D46B83DE8C2}"/>
    <cellStyle name="měny 2 3 3 12" xfId="1660" xr:uid="{ABC6DF28-DB8F-4BCC-BB92-24303F0744DD}"/>
    <cellStyle name="měny 2 3 3 2" xfId="25" xr:uid="{00000000-0005-0000-0000-00001C000000}"/>
    <cellStyle name="měny 2 3 3 2 10" xfId="903" xr:uid="{A37DCF6D-0628-43E2-A228-F291C06D7FB6}"/>
    <cellStyle name="měny 2 3 3 2 11" xfId="1669" xr:uid="{23CA5985-4789-4A12-8E0B-EF37D932DC7D}"/>
    <cellStyle name="měny 2 3 3 2 2" xfId="43" xr:uid="{00000000-0005-0000-0000-00001D000000}"/>
    <cellStyle name="měny 2 3 3 2 2 2" xfId="100" xr:uid="{CE97BA26-EDBE-42A5-9E1E-25769A8290FF}"/>
    <cellStyle name="měny 2 3 3 2 2 2 2" xfId="428" xr:uid="{904D3176-00CB-4E27-89D1-4C6803A8C845}"/>
    <cellStyle name="měny 2 3 3 2 2 2 2 2" xfId="811" xr:uid="{645CE705-67D6-4445-B75C-125082DBD656}"/>
    <cellStyle name="měny 2 3 3 2 2 2 2 2 2" xfId="1577" xr:uid="{6D0CC26A-8A61-4C36-B34F-00B85AC66972}"/>
    <cellStyle name="měny 2 3 3 2 2 2 2 3" xfId="1194" xr:uid="{79566132-899A-4BD9-91DD-28FCBC78EB5C}"/>
    <cellStyle name="měny 2 3 3 2 2 2 3" xfId="647" xr:uid="{991E6742-DDAB-49FC-9148-CA9D1821A1C4}"/>
    <cellStyle name="měny 2 3 3 2 2 2 3 2" xfId="1413" xr:uid="{509EF550-4A94-412D-B7DD-C203869B6920}"/>
    <cellStyle name="měny 2 3 3 2 2 2 4" xfId="264" xr:uid="{48BAE231-E13D-4B10-9F3D-43274F0F9499}"/>
    <cellStyle name="měny 2 3 3 2 2 2 5" xfId="1030" xr:uid="{0DF62D8D-A129-4347-BA63-0D6B97BA8158}"/>
    <cellStyle name="měny 2 3 3 2 2 2 6" xfId="1741" xr:uid="{739763A4-7662-4854-846F-32C2F94A84DD}"/>
    <cellStyle name="měny 2 3 3 2 2 3" xfId="210" xr:uid="{085C4F18-8F28-4B6C-99E7-5CF563451910}"/>
    <cellStyle name="měny 2 3 3 2 2 3 2" xfId="374" xr:uid="{96D5B757-C0F0-4E40-A042-26C6E5DF9CA2}"/>
    <cellStyle name="měny 2 3 3 2 2 3 2 2" xfId="757" xr:uid="{409B1C70-F164-48A1-975D-31E550958668}"/>
    <cellStyle name="měny 2 3 3 2 2 3 2 2 2" xfId="1523" xr:uid="{8E2BF04B-674B-43BC-88B4-9922C871AFCA}"/>
    <cellStyle name="měny 2 3 3 2 2 3 2 3" xfId="1140" xr:uid="{0958D026-5447-49C5-BA93-B361ADACFBF8}"/>
    <cellStyle name="měny 2 3 3 2 2 3 3" xfId="593" xr:uid="{DC45C289-9666-4188-9D14-3B80B1DCBF46}"/>
    <cellStyle name="měny 2 3 3 2 2 3 3 2" xfId="1359" xr:uid="{0E6F273E-D2DB-4392-9641-50121D957E1B}"/>
    <cellStyle name="měny 2 3 3 2 2 3 4" xfId="976" xr:uid="{AE9FF1B9-2EC7-464C-A419-9C9CC6286056}"/>
    <cellStyle name="měny 2 3 3 2 2 4" xfId="319" xr:uid="{8ACD82CE-67C9-4106-B55B-5F1F044475EE}"/>
    <cellStyle name="měny 2 3 3 2 2 4 2" xfId="702" xr:uid="{3B505FFB-591B-4EB3-86F6-9BADBDF0868D}"/>
    <cellStyle name="měny 2 3 3 2 2 4 2 2" xfId="1468" xr:uid="{3571DCEE-F76C-4B3A-9484-A287ACA9DA98}"/>
    <cellStyle name="měny 2 3 3 2 2 4 3" xfId="1085" xr:uid="{7F527211-A5D5-48B9-B961-9D55761346DC}"/>
    <cellStyle name="měny 2 3 3 2 2 5" xfId="483" xr:uid="{35053302-3A3B-4492-930F-649BEBE4A97E}"/>
    <cellStyle name="měny 2 3 3 2 2 5 2" xfId="866" xr:uid="{C1395335-553A-445A-BF62-F49A628679CF}"/>
    <cellStyle name="měny 2 3 3 2 2 5 2 2" xfId="1632" xr:uid="{416A0A7F-E34B-4673-A99C-D1AB62D33591}"/>
    <cellStyle name="měny 2 3 3 2 2 5 3" xfId="1249" xr:uid="{FB44072D-7EEB-4613-B4C4-64629A0B6A00}"/>
    <cellStyle name="měny 2 3 3 2 2 6" xfId="538" xr:uid="{9C65BB4D-F034-43B9-88C1-EFF7E8A6EBB0}"/>
    <cellStyle name="měny 2 3 3 2 2 6 2" xfId="1304" xr:uid="{ADFFCF0B-49E8-479C-984D-D650F6988CEC}"/>
    <cellStyle name="měny 2 3 3 2 2 7" xfId="155" xr:uid="{16E63CB3-D0DA-468F-85DF-A9DDA88FBBBF}"/>
    <cellStyle name="měny 2 3 3 2 2 8" xfId="921" xr:uid="{CA8D9AFB-2A94-447B-BF5D-BCC2C15AF556}"/>
    <cellStyle name="měny 2 3 3 2 2 9" xfId="1687" xr:uid="{2D0D57EC-D2CB-402B-89AD-8AB24B711A64}"/>
    <cellStyle name="měny 2 3 3 2 3" xfId="61" xr:uid="{00000000-0005-0000-0000-00001E000000}"/>
    <cellStyle name="měny 2 3 3 2 3 2" xfId="118" xr:uid="{F6FF1D49-C6A9-4DE2-97BD-D277C4195500}"/>
    <cellStyle name="měny 2 3 3 2 3 2 2" xfId="446" xr:uid="{244D8FB0-DF66-40DE-A540-74EC1017FE97}"/>
    <cellStyle name="měny 2 3 3 2 3 2 2 2" xfId="829" xr:uid="{7FFFFB22-8DB4-4F94-9D67-F92AAD58B8A0}"/>
    <cellStyle name="měny 2 3 3 2 3 2 2 2 2" xfId="1595" xr:uid="{9DC2B51F-20D1-4818-8B7B-F5914F3C9A47}"/>
    <cellStyle name="měny 2 3 3 2 3 2 2 3" xfId="1212" xr:uid="{76A89E6E-DE88-4622-A864-C4069B779DC2}"/>
    <cellStyle name="měny 2 3 3 2 3 2 3" xfId="665" xr:uid="{4D44A9A5-CE90-4807-8461-3CDBEDBA1B9B}"/>
    <cellStyle name="měny 2 3 3 2 3 2 3 2" xfId="1431" xr:uid="{40A1D46E-644A-4BF5-A137-350B79585190}"/>
    <cellStyle name="měny 2 3 3 2 3 2 4" xfId="282" xr:uid="{68E71A8D-5F1A-48FD-884E-785D92F67502}"/>
    <cellStyle name="měny 2 3 3 2 3 2 5" xfId="1048" xr:uid="{C45350FF-88C7-46DF-B16B-801EE99D042A}"/>
    <cellStyle name="měny 2 3 3 2 3 2 6" xfId="1759" xr:uid="{77B2C74B-2049-41D6-845A-7D1F73A724A0}"/>
    <cellStyle name="měny 2 3 3 2 3 3" xfId="228" xr:uid="{C64EA867-215B-4DA8-AD8F-3BBFC680A387}"/>
    <cellStyle name="měny 2 3 3 2 3 3 2" xfId="392" xr:uid="{E5F1041D-E7B2-4628-8B45-23953DFADED2}"/>
    <cellStyle name="měny 2 3 3 2 3 3 2 2" xfId="775" xr:uid="{52B7122A-FD8B-4587-B91A-5A063F039691}"/>
    <cellStyle name="měny 2 3 3 2 3 3 2 2 2" xfId="1541" xr:uid="{818DB233-34D8-4862-A03D-9E365B2BCA69}"/>
    <cellStyle name="měny 2 3 3 2 3 3 2 3" xfId="1158" xr:uid="{13F46585-CB0E-4E75-AB94-33AA525D1546}"/>
    <cellStyle name="měny 2 3 3 2 3 3 3" xfId="611" xr:uid="{C6FF248F-243F-4DA2-A510-203A2EE9A19C}"/>
    <cellStyle name="měny 2 3 3 2 3 3 3 2" xfId="1377" xr:uid="{68DD94E6-EE9A-4F1E-B438-DCEF6FD7CFA4}"/>
    <cellStyle name="měny 2 3 3 2 3 3 4" xfId="994" xr:uid="{1118C3C8-BB06-4735-AAF5-EA99A0F8FE81}"/>
    <cellStyle name="měny 2 3 3 2 3 4" xfId="337" xr:uid="{BBDFCB0A-3AD1-4E91-AA71-0E3BA768A3CC}"/>
    <cellStyle name="měny 2 3 3 2 3 4 2" xfId="720" xr:uid="{FFAAC0B3-06F3-4C6A-B87D-ACAD03FCB20B}"/>
    <cellStyle name="měny 2 3 3 2 3 4 2 2" xfId="1486" xr:uid="{B4FE0DA8-B2B3-4C88-898D-73DA78BC3591}"/>
    <cellStyle name="měny 2 3 3 2 3 4 3" xfId="1103" xr:uid="{6CFD7C3E-F053-41E7-A3C1-41D14CC5029F}"/>
    <cellStyle name="měny 2 3 3 2 3 5" xfId="501" xr:uid="{FB70D76A-47CE-4503-ABEB-0EEF5A0A6098}"/>
    <cellStyle name="měny 2 3 3 2 3 5 2" xfId="884" xr:uid="{5FBB2031-869F-4E71-B2AD-81815208BAC3}"/>
    <cellStyle name="měny 2 3 3 2 3 5 2 2" xfId="1650" xr:uid="{57A22FFF-8978-4C6C-93E3-7408D2E7A492}"/>
    <cellStyle name="měny 2 3 3 2 3 5 3" xfId="1267" xr:uid="{9BD06662-D278-4CFA-8AB5-EB521016B2CD}"/>
    <cellStyle name="měny 2 3 3 2 3 6" xfId="556" xr:uid="{C8286A6B-4B82-44F8-8EEA-079FF9CBB326}"/>
    <cellStyle name="měny 2 3 3 2 3 6 2" xfId="1322" xr:uid="{8EAD317B-1616-4199-95D9-922692285B16}"/>
    <cellStyle name="měny 2 3 3 2 3 7" xfId="173" xr:uid="{B296259D-EAE3-456D-881D-BE14D2D0795A}"/>
    <cellStyle name="měny 2 3 3 2 3 8" xfId="939" xr:uid="{7520B946-961A-482F-B186-CD13EC316FAC}"/>
    <cellStyle name="měny 2 3 3 2 3 9" xfId="1705" xr:uid="{52834C39-C150-4DA5-B4FF-B9E12E4741F8}"/>
    <cellStyle name="měny 2 3 3 2 4" xfId="82" xr:uid="{6B847645-E770-45F9-8E80-7E99B2A92AE3}"/>
    <cellStyle name="měny 2 3 3 2 4 2" xfId="410" xr:uid="{D0EE4101-0F62-4D79-A09F-49C87BAF5D1A}"/>
    <cellStyle name="měny 2 3 3 2 4 2 2" xfId="793" xr:uid="{A75E962E-6E80-4B05-B338-FF5DB58CD59D}"/>
    <cellStyle name="měny 2 3 3 2 4 2 2 2" xfId="1559" xr:uid="{C95D5BDB-604E-4CEC-AE19-90477E7FC7DB}"/>
    <cellStyle name="měny 2 3 3 2 4 2 3" xfId="1176" xr:uid="{701AE96F-647F-44E2-A8C8-97B53AABF3AD}"/>
    <cellStyle name="měny 2 3 3 2 4 3" xfId="629" xr:uid="{00238300-181D-4EFE-9F2E-07F32390170C}"/>
    <cellStyle name="měny 2 3 3 2 4 3 2" xfId="1395" xr:uid="{BB2868A6-BF53-41CF-8CEE-3A95FF43C604}"/>
    <cellStyle name="měny 2 3 3 2 4 4" xfId="246" xr:uid="{CF462BFD-1FCB-476E-883B-D127523AD178}"/>
    <cellStyle name="měny 2 3 3 2 4 5" xfId="1012" xr:uid="{D16E3238-2367-4FEE-B236-D5A2043CDE27}"/>
    <cellStyle name="měny 2 3 3 2 4 6" xfId="1723" xr:uid="{E311AD40-0022-4E73-A4CC-878C30D1D174}"/>
    <cellStyle name="měny 2 3 3 2 5" xfId="192" xr:uid="{A66A11F3-C03E-439F-84C7-B66796C29ED6}"/>
    <cellStyle name="měny 2 3 3 2 5 2" xfId="356" xr:uid="{EE27806D-F2FD-427C-8546-F574564D507A}"/>
    <cellStyle name="měny 2 3 3 2 5 2 2" xfId="739" xr:uid="{547C140D-2E8D-4F1B-A9B7-5B034EC07D6C}"/>
    <cellStyle name="měny 2 3 3 2 5 2 2 2" xfId="1505" xr:uid="{8BFB85FF-8893-4BC2-AE52-1930976D4096}"/>
    <cellStyle name="měny 2 3 3 2 5 2 3" xfId="1122" xr:uid="{144A095C-010E-4256-9C81-925ABA5A8917}"/>
    <cellStyle name="měny 2 3 3 2 5 3" xfId="575" xr:uid="{46B6B14E-C468-432A-9C34-AD572815F4DE}"/>
    <cellStyle name="měny 2 3 3 2 5 3 2" xfId="1341" xr:uid="{3ADDD235-A0D6-4E6D-87F6-79CB93AF4913}"/>
    <cellStyle name="měny 2 3 3 2 5 4" xfId="958" xr:uid="{1F035AE9-197C-48BB-B0CF-3ADE9A0681DA}"/>
    <cellStyle name="měny 2 3 3 2 6" xfId="301" xr:uid="{E98C7025-CDF6-44A1-A5B0-DD8ACC80F94C}"/>
    <cellStyle name="měny 2 3 3 2 6 2" xfId="684" xr:uid="{7C151340-274F-4343-A5F3-CAB144C84F3A}"/>
    <cellStyle name="měny 2 3 3 2 6 2 2" xfId="1450" xr:uid="{C3824EDA-FB98-4957-83A5-11379F3A357D}"/>
    <cellStyle name="měny 2 3 3 2 6 3" xfId="1067" xr:uid="{EE7E19DF-41A4-4608-9414-9AEE0A6E7008}"/>
    <cellStyle name="měny 2 3 3 2 7" xfId="465" xr:uid="{2EE3AC2F-4738-47A8-AF8D-B3DC4A0FE866}"/>
    <cellStyle name="měny 2 3 3 2 7 2" xfId="848" xr:uid="{0EA0625D-E986-4AA7-A279-4933A771B4DB}"/>
    <cellStyle name="měny 2 3 3 2 7 2 2" xfId="1614" xr:uid="{16A191A3-38A0-4C96-8E08-D4D24F39D737}"/>
    <cellStyle name="měny 2 3 3 2 7 3" xfId="1231" xr:uid="{26038611-227B-43DE-A878-625EA27D1C35}"/>
    <cellStyle name="měny 2 3 3 2 8" xfId="520" xr:uid="{7195E016-7FC9-4D84-B06A-AD0A8E923730}"/>
    <cellStyle name="měny 2 3 3 2 8 2" xfId="1286" xr:uid="{E63C0102-DF9C-4198-83B2-7166AAA0A90F}"/>
    <cellStyle name="měny 2 3 3 2 9" xfId="137" xr:uid="{EA5F4DDB-690C-4541-B7A7-928726EB8648}"/>
    <cellStyle name="měny 2 3 3 3" xfId="34" xr:uid="{00000000-0005-0000-0000-00001F000000}"/>
    <cellStyle name="měny 2 3 3 3 2" xfId="91" xr:uid="{17F56920-83BD-4C2D-867D-AABE58EBDC56}"/>
    <cellStyle name="měny 2 3 3 3 2 2" xfId="419" xr:uid="{93A80BB3-6FDB-41D0-823E-4610B620C878}"/>
    <cellStyle name="měny 2 3 3 3 2 2 2" xfId="802" xr:uid="{B1DF8F00-75A6-4BB6-89DC-53BAC6F47948}"/>
    <cellStyle name="měny 2 3 3 3 2 2 2 2" xfId="1568" xr:uid="{67094FB1-0B63-413B-A14C-0648546B2537}"/>
    <cellStyle name="měny 2 3 3 3 2 2 3" xfId="1185" xr:uid="{C7B7297D-156F-4C0F-831D-CFFCC6292D3A}"/>
    <cellStyle name="měny 2 3 3 3 2 3" xfId="638" xr:uid="{84BB9636-53F3-45F7-A537-57CE33801C61}"/>
    <cellStyle name="měny 2 3 3 3 2 3 2" xfId="1404" xr:uid="{58E5EFC4-11CE-4A0D-9E46-4CED0480FC67}"/>
    <cellStyle name="měny 2 3 3 3 2 4" xfId="255" xr:uid="{CB5CE822-ECD3-4B76-BF5E-D7BF73FDA67A}"/>
    <cellStyle name="měny 2 3 3 3 2 5" xfId="1021" xr:uid="{42C2D824-C663-42FE-83EA-17A3FD300A01}"/>
    <cellStyle name="měny 2 3 3 3 2 6" xfId="1732" xr:uid="{D97DD690-BE12-48FC-AB56-03C754F9F434}"/>
    <cellStyle name="měny 2 3 3 3 3" xfId="201" xr:uid="{6DF2E7C1-F9BB-4E2E-A78F-35F5144FD47C}"/>
    <cellStyle name="měny 2 3 3 3 3 2" xfId="365" xr:uid="{2550DAEE-25DF-486A-A8D8-1466E4465409}"/>
    <cellStyle name="měny 2 3 3 3 3 2 2" xfId="748" xr:uid="{568AE336-EB31-4A91-BE7A-36433B9E2F3E}"/>
    <cellStyle name="měny 2 3 3 3 3 2 2 2" xfId="1514" xr:uid="{733C4491-ACFD-45B0-8869-BD366F1577A0}"/>
    <cellStyle name="měny 2 3 3 3 3 2 3" xfId="1131" xr:uid="{F498C295-0AF9-42A9-9086-8C9A41CDC75D}"/>
    <cellStyle name="měny 2 3 3 3 3 3" xfId="584" xr:uid="{38D2854F-3E0B-424D-800C-2549AADAA132}"/>
    <cellStyle name="měny 2 3 3 3 3 3 2" xfId="1350" xr:uid="{62405EEC-7F46-4698-8FD1-D0F28A4AD327}"/>
    <cellStyle name="měny 2 3 3 3 3 4" xfId="967" xr:uid="{7FF0B0A8-1EAB-46F7-8932-78203CA901F6}"/>
    <cellStyle name="měny 2 3 3 3 4" xfId="310" xr:uid="{0801CB9A-D9A5-4F07-9D50-044A399A6F6C}"/>
    <cellStyle name="měny 2 3 3 3 4 2" xfId="693" xr:uid="{0A0D9EDF-5D6D-4446-A7E3-DA26F9D6C323}"/>
    <cellStyle name="měny 2 3 3 3 4 2 2" xfId="1459" xr:uid="{402FE28F-5ED1-47FB-A8F3-FB6D84DAEB7B}"/>
    <cellStyle name="měny 2 3 3 3 4 3" xfId="1076" xr:uid="{58D0BFAC-1607-454D-A524-456979675847}"/>
    <cellStyle name="měny 2 3 3 3 5" xfId="474" xr:uid="{E739D0A6-87FB-4755-AD89-BF0F0C5CF45C}"/>
    <cellStyle name="měny 2 3 3 3 5 2" xfId="857" xr:uid="{842E9234-9E30-43C9-A147-03E76E3D0BCD}"/>
    <cellStyle name="měny 2 3 3 3 5 2 2" xfId="1623" xr:uid="{A1F4B9F8-E80E-4989-8D6C-5DC1D6755950}"/>
    <cellStyle name="měny 2 3 3 3 5 3" xfId="1240" xr:uid="{FC13FC90-8D84-483F-96F6-DAA7D3C76855}"/>
    <cellStyle name="měny 2 3 3 3 6" xfId="529" xr:uid="{0147569A-39EB-4E81-8DC1-32779E4AF04D}"/>
    <cellStyle name="měny 2 3 3 3 6 2" xfId="1295" xr:uid="{EB6701ED-896B-4871-AB53-454154239E92}"/>
    <cellStyle name="měny 2 3 3 3 7" xfId="146" xr:uid="{C4DF1F7C-5B8F-4AD1-82B2-368B286B9716}"/>
    <cellStyle name="měny 2 3 3 3 8" xfId="912" xr:uid="{27C620FF-7BBB-4FBC-A03F-3D4E34156345}"/>
    <cellStyle name="měny 2 3 3 3 9" xfId="1678" xr:uid="{24550F14-024F-45E2-8A93-990234E09D5B}"/>
    <cellStyle name="měny 2 3 3 4" xfId="52" xr:uid="{00000000-0005-0000-0000-000020000000}"/>
    <cellStyle name="měny 2 3 3 4 2" xfId="109" xr:uid="{9CEAF838-81BB-4007-BF7B-755276D2E743}"/>
    <cellStyle name="měny 2 3 3 4 2 2" xfId="437" xr:uid="{B7E7C4B3-A988-463C-AC58-0B3861F8F802}"/>
    <cellStyle name="měny 2 3 3 4 2 2 2" xfId="820" xr:uid="{BB2F457C-9F26-4100-B807-1E5A831D59F3}"/>
    <cellStyle name="měny 2 3 3 4 2 2 2 2" xfId="1586" xr:uid="{6B6821B2-FF9B-44D5-8CF7-280041C27095}"/>
    <cellStyle name="měny 2 3 3 4 2 2 3" xfId="1203" xr:uid="{1BADE681-5AFE-4089-93F6-4CCAEFA675D1}"/>
    <cellStyle name="měny 2 3 3 4 2 3" xfId="656" xr:uid="{A70261AE-728A-45EF-8673-6DB6037A8235}"/>
    <cellStyle name="měny 2 3 3 4 2 3 2" xfId="1422" xr:uid="{E0882923-3EFC-445D-8511-C5CCE29C8803}"/>
    <cellStyle name="měny 2 3 3 4 2 4" xfId="273" xr:uid="{968CDA5C-8834-40AF-A812-234091144588}"/>
    <cellStyle name="měny 2 3 3 4 2 5" xfId="1039" xr:uid="{6EC3D9C4-D404-415C-8AC2-35C79CF3C200}"/>
    <cellStyle name="měny 2 3 3 4 2 6" xfId="1750" xr:uid="{53FA0104-5E79-4487-A6E2-0633FB041EC2}"/>
    <cellStyle name="měny 2 3 3 4 3" xfId="219" xr:uid="{DED98E64-181B-4BFC-AB47-AC1023AF5405}"/>
    <cellStyle name="měny 2 3 3 4 3 2" xfId="383" xr:uid="{99404634-4633-444E-987A-7C9D2C571915}"/>
    <cellStyle name="měny 2 3 3 4 3 2 2" xfId="766" xr:uid="{7500D343-BF22-4C3B-9327-DE37E8B36207}"/>
    <cellStyle name="měny 2 3 3 4 3 2 2 2" xfId="1532" xr:uid="{EF07B3BD-58F3-438A-B07E-84FCA32EE3D2}"/>
    <cellStyle name="měny 2 3 3 4 3 2 3" xfId="1149" xr:uid="{59A7B415-AC38-4905-A402-C682DBFEE8C1}"/>
    <cellStyle name="měny 2 3 3 4 3 3" xfId="602" xr:uid="{741C56A4-4A5F-4BEA-AEEB-F1F8C32E2495}"/>
    <cellStyle name="měny 2 3 3 4 3 3 2" xfId="1368" xr:uid="{ABC2E11E-00BA-41F6-8091-E6B9C746BFEA}"/>
    <cellStyle name="měny 2 3 3 4 3 4" xfId="985" xr:uid="{C98FF400-513F-4B53-BC93-F857BF4C9832}"/>
    <cellStyle name="měny 2 3 3 4 4" xfId="328" xr:uid="{7D132F87-A49D-4BF4-A00F-6F3402BFC598}"/>
    <cellStyle name="měny 2 3 3 4 4 2" xfId="711" xr:uid="{CA5657B8-9619-41CF-BA34-9EB0BC2BA80F}"/>
    <cellStyle name="měny 2 3 3 4 4 2 2" xfId="1477" xr:uid="{FC6B3EF2-2162-4F2A-983F-52FDABEAB3A6}"/>
    <cellStyle name="měny 2 3 3 4 4 3" xfId="1094" xr:uid="{F7BFF026-235C-4136-A754-F59DF827FFE9}"/>
    <cellStyle name="měny 2 3 3 4 5" xfId="492" xr:uid="{4A09DDF9-BA4B-4549-B1EF-460C1CB336F0}"/>
    <cellStyle name="měny 2 3 3 4 5 2" xfId="875" xr:uid="{57BFCEB4-96CB-432A-8C80-7F76ECEEBE54}"/>
    <cellStyle name="měny 2 3 3 4 5 2 2" xfId="1641" xr:uid="{8AA47174-B920-467A-944A-927E5B82205A}"/>
    <cellStyle name="měny 2 3 3 4 5 3" xfId="1258" xr:uid="{AF1CC69B-BB14-4225-BC98-26D2D757636C}"/>
    <cellStyle name="měny 2 3 3 4 6" xfId="547" xr:uid="{B8CB42E1-14FC-42EA-BC72-24492745063F}"/>
    <cellStyle name="měny 2 3 3 4 6 2" xfId="1313" xr:uid="{6F55BAA5-180F-4DBF-8D65-022714F155AF}"/>
    <cellStyle name="měny 2 3 3 4 7" xfId="164" xr:uid="{000FC98B-82F7-47DD-AF98-904D8D897482}"/>
    <cellStyle name="měny 2 3 3 4 8" xfId="930" xr:uid="{AFCA03A3-59FB-4BE7-B314-5FA70D2CE981}"/>
    <cellStyle name="měny 2 3 3 4 9" xfId="1696" xr:uid="{1809E13A-BC39-4B78-A528-536A62087BAC}"/>
    <cellStyle name="měny 2 3 3 5" xfId="73" xr:uid="{0C52190C-A00A-42C2-9C0E-4A3C294C8A2F}"/>
    <cellStyle name="měny 2 3 3 5 2" xfId="401" xr:uid="{DBFF7A17-6877-45E3-A8AF-B7943BED6FB6}"/>
    <cellStyle name="měny 2 3 3 5 2 2" xfId="784" xr:uid="{8D971F4F-AC9B-48F1-A2A6-6C5A39230A53}"/>
    <cellStyle name="měny 2 3 3 5 2 2 2" xfId="1550" xr:uid="{0D7C57AF-7E87-43C6-BFCF-DF38DD29BFFC}"/>
    <cellStyle name="měny 2 3 3 5 2 3" xfId="1167" xr:uid="{939B6F82-3AE5-44B1-8AC4-D571B6D37680}"/>
    <cellStyle name="měny 2 3 3 5 3" xfId="620" xr:uid="{2AD50D32-8257-49BF-9E12-A6412F9F66FF}"/>
    <cellStyle name="měny 2 3 3 5 3 2" xfId="1386" xr:uid="{478ECD72-785E-4F40-931E-2505C66C3B73}"/>
    <cellStyle name="měny 2 3 3 5 4" xfId="237" xr:uid="{960DFD05-E998-4233-A77C-8EAD60A30DCE}"/>
    <cellStyle name="měny 2 3 3 5 5" xfId="1003" xr:uid="{67928979-5D3B-4AF9-99CD-63B53D91A02F}"/>
    <cellStyle name="měny 2 3 3 5 6" xfId="1714" xr:uid="{6F491270-785E-4D83-95FD-A0BB5EDF699A}"/>
    <cellStyle name="měny 2 3 3 6" xfId="183" xr:uid="{9B39711D-9A8C-4D6A-9649-BE91B2736D9B}"/>
    <cellStyle name="měny 2 3 3 6 2" xfId="347" xr:uid="{88AD9D9E-B3C6-4561-8589-D71BAEDC03AD}"/>
    <cellStyle name="měny 2 3 3 6 2 2" xfId="730" xr:uid="{5ACED6BE-3271-451F-9D98-FB5D5BE4F8B8}"/>
    <cellStyle name="měny 2 3 3 6 2 2 2" xfId="1496" xr:uid="{9BEB01E9-7D28-4328-9D96-08763753FF37}"/>
    <cellStyle name="měny 2 3 3 6 2 3" xfId="1113" xr:uid="{92143AF5-4961-4451-A9F9-2AC93B3C47B5}"/>
    <cellStyle name="měny 2 3 3 6 3" xfId="566" xr:uid="{E7EA9262-6D78-4133-9A63-E957537FE880}"/>
    <cellStyle name="měny 2 3 3 6 3 2" xfId="1332" xr:uid="{9C6C096B-16CA-44B9-AB43-730C0D4F6911}"/>
    <cellStyle name="měny 2 3 3 6 4" xfId="949" xr:uid="{8CD71D1A-662B-4DFD-AA8B-3B19E52161A0}"/>
    <cellStyle name="měny 2 3 3 7" xfId="292" xr:uid="{41E32AE4-DF0D-4AC8-BE39-58F8248F482D}"/>
    <cellStyle name="měny 2 3 3 7 2" xfId="675" xr:uid="{2CA78AEC-2230-4A72-B82D-DE2A4D4EEBCD}"/>
    <cellStyle name="měny 2 3 3 7 2 2" xfId="1441" xr:uid="{C639D2FA-AABC-4D8E-9BFE-FC436253039A}"/>
    <cellStyle name="měny 2 3 3 7 3" xfId="1058" xr:uid="{2FB640F0-F2CB-4EC3-8D82-2A5C6C59BBA3}"/>
    <cellStyle name="měny 2 3 3 8" xfId="456" xr:uid="{CDB927B4-588F-4D6E-9FA0-F985AD674EE3}"/>
    <cellStyle name="měny 2 3 3 8 2" xfId="839" xr:uid="{4C15F1E6-25B4-4540-9936-C1FE2C44C08D}"/>
    <cellStyle name="měny 2 3 3 8 2 2" xfId="1605" xr:uid="{06EB6B02-65A4-4DEE-BD56-5A263782FA40}"/>
    <cellStyle name="měny 2 3 3 8 3" xfId="1222" xr:uid="{20123158-E23B-4901-B20C-1B895DF41CA1}"/>
    <cellStyle name="měny 2 3 3 9" xfId="511" xr:uid="{B13E5487-2DC0-48C8-A6C9-F397563A3BF8}"/>
    <cellStyle name="měny 2 3 3 9 2" xfId="1277" xr:uid="{0C223835-5197-4D6F-922A-A70863910630}"/>
    <cellStyle name="měny 2 3 4" xfId="19" xr:uid="{00000000-0005-0000-0000-000021000000}"/>
    <cellStyle name="měny 2 3 4 10" xfId="897" xr:uid="{F738520D-C1C2-4E25-9F7D-7E6BE86DD254}"/>
    <cellStyle name="měny 2 3 4 11" xfId="1663" xr:uid="{738C99B6-083B-444B-97E4-AD65989E97DE}"/>
    <cellStyle name="měny 2 3 4 2" xfId="37" xr:uid="{00000000-0005-0000-0000-000022000000}"/>
    <cellStyle name="měny 2 3 4 2 2" xfId="94" xr:uid="{E2851182-D486-4BDC-981B-2D84BF498406}"/>
    <cellStyle name="měny 2 3 4 2 2 2" xfId="422" xr:uid="{688A632A-2454-469B-B9B1-5F14E9845E35}"/>
    <cellStyle name="měny 2 3 4 2 2 2 2" xfId="805" xr:uid="{45CFD164-A6E4-412F-8963-566190F9310F}"/>
    <cellStyle name="měny 2 3 4 2 2 2 2 2" xfId="1571" xr:uid="{38829AA7-7157-40B8-87EC-E750B405E002}"/>
    <cellStyle name="měny 2 3 4 2 2 2 3" xfId="1188" xr:uid="{DBEDE786-763F-460E-AAEA-B83A7F1C4F59}"/>
    <cellStyle name="měny 2 3 4 2 2 3" xfId="641" xr:uid="{08A6C18A-A92B-4756-9CB5-C9F0B1FD8377}"/>
    <cellStyle name="měny 2 3 4 2 2 3 2" xfId="1407" xr:uid="{9D0DF45A-E552-47DC-92D9-7BC80815F736}"/>
    <cellStyle name="měny 2 3 4 2 2 4" xfId="258" xr:uid="{5F408B98-3A9F-4070-A2B5-9A5A972CB4C3}"/>
    <cellStyle name="měny 2 3 4 2 2 5" xfId="1024" xr:uid="{6EED742B-02FF-4D4A-A9A7-012AD4993422}"/>
    <cellStyle name="měny 2 3 4 2 2 6" xfId="1735" xr:uid="{3B44B0E4-8921-46E2-8E02-373A4EC5C806}"/>
    <cellStyle name="měny 2 3 4 2 3" xfId="204" xr:uid="{0D2522B6-CE6F-44A2-B2DB-A68708CA0B04}"/>
    <cellStyle name="měny 2 3 4 2 3 2" xfId="368" xr:uid="{F8CEB6ED-6C29-4F75-8A72-0FA9E1629058}"/>
    <cellStyle name="měny 2 3 4 2 3 2 2" xfId="751" xr:uid="{285D82A8-34D7-4E02-9533-65AA90D97DF6}"/>
    <cellStyle name="měny 2 3 4 2 3 2 2 2" xfId="1517" xr:uid="{7DB46864-5E2F-4960-92AC-147DBB587B14}"/>
    <cellStyle name="měny 2 3 4 2 3 2 3" xfId="1134" xr:uid="{9A29EA18-E774-4C2F-9041-4A1F40D82C4F}"/>
    <cellStyle name="měny 2 3 4 2 3 3" xfId="587" xr:uid="{F5B76761-45FC-488C-A62D-6BD31B129237}"/>
    <cellStyle name="měny 2 3 4 2 3 3 2" xfId="1353" xr:uid="{CA6A37A2-1537-4873-A5C9-21F8F6858E08}"/>
    <cellStyle name="měny 2 3 4 2 3 4" xfId="970" xr:uid="{BD816964-2547-40F2-BB6C-88EF12CDEBD5}"/>
    <cellStyle name="měny 2 3 4 2 4" xfId="313" xr:uid="{B9E3711C-2A9C-4C59-832A-A472B4AF1AD3}"/>
    <cellStyle name="měny 2 3 4 2 4 2" xfId="696" xr:uid="{9299AF5B-C6D1-4335-8C1C-D20778BA46D1}"/>
    <cellStyle name="měny 2 3 4 2 4 2 2" xfId="1462" xr:uid="{3D298A76-C3E4-4787-B79C-4A10A5F1A653}"/>
    <cellStyle name="měny 2 3 4 2 4 3" xfId="1079" xr:uid="{0BBD124F-1862-48DE-86C0-020C10F86F65}"/>
    <cellStyle name="měny 2 3 4 2 5" xfId="477" xr:uid="{E248FFEC-3BCF-420C-8262-00ACC520C5DE}"/>
    <cellStyle name="měny 2 3 4 2 5 2" xfId="860" xr:uid="{2874542D-FBC5-4E83-8605-CD8FC66F516E}"/>
    <cellStyle name="měny 2 3 4 2 5 2 2" xfId="1626" xr:uid="{30AC1176-F487-4241-9D9F-9D924FFDA04D}"/>
    <cellStyle name="měny 2 3 4 2 5 3" xfId="1243" xr:uid="{34664688-3A3A-4209-B772-17AE8EBD5C29}"/>
    <cellStyle name="měny 2 3 4 2 6" xfId="532" xr:uid="{756DAD66-2A87-458E-8D2C-513DAFFD5881}"/>
    <cellStyle name="měny 2 3 4 2 6 2" xfId="1298" xr:uid="{A98917E1-3CDD-44EA-BB88-E6B1FBB310BA}"/>
    <cellStyle name="měny 2 3 4 2 7" xfId="149" xr:uid="{36CE1B95-B024-41D5-9F12-D66AC0C121A4}"/>
    <cellStyle name="měny 2 3 4 2 8" xfId="915" xr:uid="{ACB8D085-AA05-444E-94A9-0B11256882CF}"/>
    <cellStyle name="měny 2 3 4 2 9" xfId="1681" xr:uid="{A2C52EF4-422E-4BC1-A981-4B1FCA2F0C33}"/>
    <cellStyle name="měny 2 3 4 3" xfId="55" xr:uid="{00000000-0005-0000-0000-000023000000}"/>
    <cellStyle name="měny 2 3 4 3 2" xfId="112" xr:uid="{68AD69E7-6B3E-40A2-9769-696E7F4F8710}"/>
    <cellStyle name="měny 2 3 4 3 2 2" xfId="440" xr:uid="{9661E303-4B0B-46C8-82F9-846541BFB790}"/>
    <cellStyle name="měny 2 3 4 3 2 2 2" xfId="823" xr:uid="{6104AEE3-2616-4B8C-9633-E34DA19889BA}"/>
    <cellStyle name="měny 2 3 4 3 2 2 2 2" xfId="1589" xr:uid="{A03D3B8F-3D70-4115-BF76-AB7A7C05141A}"/>
    <cellStyle name="měny 2 3 4 3 2 2 3" xfId="1206" xr:uid="{F82B5640-3D80-4467-B5EB-E25BD0B1F6A8}"/>
    <cellStyle name="měny 2 3 4 3 2 3" xfId="659" xr:uid="{DDB03B51-285D-465D-83CC-715A4354EABC}"/>
    <cellStyle name="měny 2 3 4 3 2 3 2" xfId="1425" xr:uid="{4F3CFEBB-69E4-429A-9810-0BF3970E569B}"/>
    <cellStyle name="měny 2 3 4 3 2 4" xfId="276" xr:uid="{6D264FBB-694A-4D70-BFD5-EB220B1DA2E0}"/>
    <cellStyle name="měny 2 3 4 3 2 5" xfId="1042" xr:uid="{D820BAEC-EB06-4F4F-B110-0E8572660B98}"/>
    <cellStyle name="měny 2 3 4 3 2 6" xfId="1753" xr:uid="{73C4BCE0-1693-4936-83FD-7786672F6EF1}"/>
    <cellStyle name="měny 2 3 4 3 3" xfId="222" xr:uid="{5193F871-28E2-4419-B9D1-8FB1AE4D3C67}"/>
    <cellStyle name="měny 2 3 4 3 3 2" xfId="386" xr:uid="{B21F53F6-3955-487B-B602-D4765B1ED247}"/>
    <cellStyle name="měny 2 3 4 3 3 2 2" xfId="769" xr:uid="{0A351753-6F35-4ED6-8AAE-788789D767DF}"/>
    <cellStyle name="měny 2 3 4 3 3 2 2 2" xfId="1535" xr:uid="{C8609A73-2143-4356-8369-8CCF8EAB7CCB}"/>
    <cellStyle name="měny 2 3 4 3 3 2 3" xfId="1152" xr:uid="{791DBE77-19A4-47E6-9C17-C6766FF84062}"/>
    <cellStyle name="měny 2 3 4 3 3 3" xfId="605" xr:uid="{624F623D-5F4B-470B-AC6D-AB93567EA92F}"/>
    <cellStyle name="měny 2 3 4 3 3 3 2" xfId="1371" xr:uid="{179AEAEF-40BA-47A8-BEDD-85781D46F55C}"/>
    <cellStyle name="měny 2 3 4 3 3 4" xfId="988" xr:uid="{BBC4EC8C-2FFC-4AAE-9775-CA28819BCD05}"/>
    <cellStyle name="měny 2 3 4 3 4" xfId="331" xr:uid="{CE56254B-7FE1-4857-A782-B31928D793B4}"/>
    <cellStyle name="měny 2 3 4 3 4 2" xfId="714" xr:uid="{F03A5327-DDA4-4276-B376-F9DA00812E32}"/>
    <cellStyle name="měny 2 3 4 3 4 2 2" xfId="1480" xr:uid="{8A331E76-655E-4154-BD28-DED7EBA072E0}"/>
    <cellStyle name="měny 2 3 4 3 4 3" xfId="1097" xr:uid="{6256EB19-1727-4D19-B610-63D826823449}"/>
    <cellStyle name="měny 2 3 4 3 5" xfId="495" xr:uid="{C5FD6568-1C54-4F4A-AA80-DE1EDA232A96}"/>
    <cellStyle name="měny 2 3 4 3 5 2" xfId="878" xr:uid="{883F3D5B-603A-4AF0-A8C6-00FB83667804}"/>
    <cellStyle name="měny 2 3 4 3 5 2 2" xfId="1644" xr:uid="{867D4DC3-8C5E-4E59-9B49-9CE03C7326EF}"/>
    <cellStyle name="měny 2 3 4 3 5 3" xfId="1261" xr:uid="{1614805E-6CE3-4E08-998A-DE53E34B39C4}"/>
    <cellStyle name="měny 2 3 4 3 6" xfId="550" xr:uid="{38C993F9-17C2-4C93-9D4B-C3CC34157723}"/>
    <cellStyle name="měny 2 3 4 3 6 2" xfId="1316" xr:uid="{89C47D38-DC7A-4B1B-AA1B-E064B6778010}"/>
    <cellStyle name="měny 2 3 4 3 7" xfId="167" xr:uid="{69923E30-4513-4AFC-817C-81FE3CAED7E7}"/>
    <cellStyle name="měny 2 3 4 3 8" xfId="933" xr:uid="{FBD386B0-AD3A-442B-85BA-82F026132C9D}"/>
    <cellStyle name="měny 2 3 4 3 9" xfId="1699" xr:uid="{0AF95379-F71E-47EA-B37E-C8EC46DAEF39}"/>
    <cellStyle name="měny 2 3 4 4" xfId="76" xr:uid="{EF4336B6-49F9-4239-80CB-089E719F9DC9}"/>
    <cellStyle name="měny 2 3 4 4 2" xfId="404" xr:uid="{4613ED38-41A6-446E-A951-CEFC033C930F}"/>
    <cellStyle name="měny 2 3 4 4 2 2" xfId="787" xr:uid="{3050E33B-8305-461D-8FF7-4ED6A872B365}"/>
    <cellStyle name="měny 2 3 4 4 2 2 2" xfId="1553" xr:uid="{8A94B076-25F1-4F09-8965-180D71D3A11A}"/>
    <cellStyle name="měny 2 3 4 4 2 3" xfId="1170" xr:uid="{EA6680CE-CEC7-4ADA-9A6D-BF9D1C7F1220}"/>
    <cellStyle name="měny 2 3 4 4 3" xfId="623" xr:uid="{3638D27C-3668-4578-AA8F-D93F228D68D3}"/>
    <cellStyle name="měny 2 3 4 4 3 2" xfId="1389" xr:uid="{141A5F35-30B4-4E9C-8C38-A8FF843E7B94}"/>
    <cellStyle name="měny 2 3 4 4 4" xfId="240" xr:uid="{843EF0F0-6357-4246-82C9-B45CD800DFEB}"/>
    <cellStyle name="měny 2 3 4 4 5" xfId="1006" xr:uid="{E4F7496F-8C5F-4E70-A6A6-27B5AF7FE53C}"/>
    <cellStyle name="měny 2 3 4 4 6" xfId="1717" xr:uid="{64D34854-6A26-4C84-A7A5-B0BF0D61BEE7}"/>
    <cellStyle name="měny 2 3 4 5" xfId="186" xr:uid="{6268F863-C439-4099-BD32-78F973A239F5}"/>
    <cellStyle name="měny 2 3 4 5 2" xfId="350" xr:uid="{4E40CEDB-62E3-4C90-97CA-F42F5870C6F7}"/>
    <cellStyle name="měny 2 3 4 5 2 2" xfId="733" xr:uid="{207DF96A-8A92-4717-941B-15DB1F60E221}"/>
    <cellStyle name="měny 2 3 4 5 2 2 2" xfId="1499" xr:uid="{E4A5357A-AB40-4E8D-B8BD-9A242CEF0CD9}"/>
    <cellStyle name="měny 2 3 4 5 2 3" xfId="1116" xr:uid="{9BBD4A0D-4C57-4513-954C-840B2FD5D029}"/>
    <cellStyle name="měny 2 3 4 5 3" xfId="569" xr:uid="{12E2D71D-0DBF-493A-8684-F583E0987599}"/>
    <cellStyle name="měny 2 3 4 5 3 2" xfId="1335" xr:uid="{D98F8984-87E5-40FD-8520-3F45FBAAB611}"/>
    <cellStyle name="měny 2 3 4 5 4" xfId="952" xr:uid="{B47038B6-A02C-43AB-A7C0-8469AD46622E}"/>
    <cellStyle name="měny 2 3 4 6" xfId="295" xr:uid="{68EF7011-C1BB-4583-877A-758DD75AA0FA}"/>
    <cellStyle name="měny 2 3 4 6 2" xfId="678" xr:uid="{27164850-93FA-413E-A1D7-1EB7C241776D}"/>
    <cellStyle name="měny 2 3 4 6 2 2" xfId="1444" xr:uid="{719AB638-B9FD-4C54-BC1B-8935B11B157A}"/>
    <cellStyle name="měny 2 3 4 6 3" xfId="1061" xr:uid="{893FA3FD-4F90-48D4-BE97-2C5E938B5FC4}"/>
    <cellStyle name="měny 2 3 4 7" xfId="459" xr:uid="{DDA916DE-CB95-43A3-A3E1-7C52B4E5E491}"/>
    <cellStyle name="měny 2 3 4 7 2" xfId="842" xr:uid="{1A44599F-A0E6-48F8-AE87-E28373803AC9}"/>
    <cellStyle name="měny 2 3 4 7 2 2" xfId="1608" xr:uid="{8CAD432F-A804-4E96-8286-6D21BAC60250}"/>
    <cellStyle name="měny 2 3 4 7 3" xfId="1225" xr:uid="{264C2463-E082-47A7-9520-425C7E221CD0}"/>
    <cellStyle name="měny 2 3 4 8" xfId="514" xr:uid="{F7EB62C1-45D4-49BB-870F-91FA7657DDC5}"/>
    <cellStyle name="měny 2 3 4 8 2" xfId="1280" xr:uid="{D0B7B951-9081-4EBC-8491-823B926B9FA2}"/>
    <cellStyle name="měny 2 3 4 9" xfId="131" xr:uid="{3C7F762F-71D6-44EC-9ABB-88678485C5CD}"/>
    <cellStyle name="měny 2 3 5" xfId="28" xr:uid="{00000000-0005-0000-0000-000024000000}"/>
    <cellStyle name="měny 2 3 5 2" xfId="85" xr:uid="{122C9242-89D2-48F8-940E-763ED8ABB1FB}"/>
    <cellStyle name="měny 2 3 5 2 2" xfId="413" xr:uid="{1B6EB43F-2EE1-4BB4-9959-05A3A6E3551A}"/>
    <cellStyle name="měny 2 3 5 2 2 2" xfId="796" xr:uid="{59B64956-9634-4770-A17F-A4C21A89F2CC}"/>
    <cellStyle name="měny 2 3 5 2 2 2 2" xfId="1562" xr:uid="{A3A4F142-4D45-4827-9F25-3093D7C869FF}"/>
    <cellStyle name="měny 2 3 5 2 2 3" xfId="1179" xr:uid="{F4AE7A4F-D3B0-4E0B-9963-434F8CFCA561}"/>
    <cellStyle name="měny 2 3 5 2 3" xfId="632" xr:uid="{AB1BC319-04D0-481A-88F0-E2FF2CA16433}"/>
    <cellStyle name="měny 2 3 5 2 3 2" xfId="1398" xr:uid="{FCE09225-0007-45B9-9330-0D5559121559}"/>
    <cellStyle name="měny 2 3 5 2 4" xfId="249" xr:uid="{CB8712B0-77CF-4A8D-BCBB-E94D9B081907}"/>
    <cellStyle name="měny 2 3 5 2 5" xfId="1015" xr:uid="{D76728F0-FCE6-4505-8C9A-ACA67F442328}"/>
    <cellStyle name="měny 2 3 5 2 6" xfId="1726" xr:uid="{C364BB55-FF8D-4E54-955C-5686122AA18E}"/>
    <cellStyle name="měny 2 3 5 3" xfId="195" xr:uid="{AB11EBAF-9C40-4E17-9D93-99D7B34C8E5A}"/>
    <cellStyle name="měny 2 3 5 3 2" xfId="359" xr:uid="{34D7CC6E-A22E-4FDC-8625-9E2D0B3219C9}"/>
    <cellStyle name="měny 2 3 5 3 2 2" xfId="742" xr:uid="{490EDE60-D0D5-44F6-9F80-5F30F7FEBE8A}"/>
    <cellStyle name="měny 2 3 5 3 2 2 2" xfId="1508" xr:uid="{905FF068-15A2-41FC-8BBC-A4F2574C4DD6}"/>
    <cellStyle name="měny 2 3 5 3 2 3" xfId="1125" xr:uid="{5A177F89-265E-4BF2-9E35-F7D96B31B955}"/>
    <cellStyle name="měny 2 3 5 3 3" xfId="578" xr:uid="{811E574A-E343-4572-9C02-0EA5232FFA09}"/>
    <cellStyle name="měny 2 3 5 3 3 2" xfId="1344" xr:uid="{C88C6AB5-D4E7-47BD-8485-8ECEDA18F55B}"/>
    <cellStyle name="měny 2 3 5 3 4" xfId="961" xr:uid="{A7CDD628-80E5-46C1-938C-5172F1A263EC}"/>
    <cellStyle name="měny 2 3 5 4" xfId="304" xr:uid="{DC7CABDF-E147-42C6-87AB-DE9A6CA7310B}"/>
    <cellStyle name="měny 2 3 5 4 2" xfId="687" xr:uid="{E7DE5CD0-8A70-4EAA-83C5-413C8D7DB0F4}"/>
    <cellStyle name="měny 2 3 5 4 2 2" xfId="1453" xr:uid="{8D526FE0-FFD5-4A44-99D1-6EBCE044A338}"/>
    <cellStyle name="měny 2 3 5 4 3" xfId="1070" xr:uid="{7E9EB332-E245-4EB3-8188-8CBFBAA8491E}"/>
    <cellStyle name="měny 2 3 5 5" xfId="468" xr:uid="{899F6353-5556-43DF-954B-CFA7F7984F93}"/>
    <cellStyle name="měny 2 3 5 5 2" xfId="851" xr:uid="{933785A2-56D7-41BA-A1D0-B82C7143D3FB}"/>
    <cellStyle name="měny 2 3 5 5 2 2" xfId="1617" xr:uid="{1F8F459D-8756-4D00-AF2D-11E82276F2F4}"/>
    <cellStyle name="měny 2 3 5 5 3" xfId="1234" xr:uid="{D677538A-D2D9-48EB-8EE9-509C9B0A83B4}"/>
    <cellStyle name="měny 2 3 5 6" xfId="523" xr:uid="{ACF59EE8-0F5F-4F0A-80D0-CB82946E0E70}"/>
    <cellStyle name="měny 2 3 5 6 2" xfId="1289" xr:uid="{EA9EF8C5-6361-4238-8C25-7366A3C1796F}"/>
    <cellStyle name="měny 2 3 5 7" xfId="140" xr:uid="{83625D0A-F7C1-4474-A266-2543F0179992}"/>
    <cellStyle name="měny 2 3 5 8" xfId="906" xr:uid="{6D555F96-BD80-4854-A92B-DF81A3BFF536}"/>
    <cellStyle name="měny 2 3 5 9" xfId="1672" xr:uid="{91C91536-D4A2-497F-9D3A-5A92E7B665DC}"/>
    <cellStyle name="měny 2 3 6" xfId="46" xr:uid="{00000000-0005-0000-0000-000025000000}"/>
    <cellStyle name="měny 2 3 6 2" xfId="103" xr:uid="{DD6E1C7F-9E9A-4497-B1B3-C555BD2B26E7}"/>
    <cellStyle name="měny 2 3 6 2 2" xfId="431" xr:uid="{1ECE5B1B-A9EA-4B64-AAF9-26BCE14ED549}"/>
    <cellStyle name="měny 2 3 6 2 2 2" xfId="814" xr:uid="{58142D69-25DF-437D-A8D1-CE3E0A095A2C}"/>
    <cellStyle name="měny 2 3 6 2 2 2 2" xfId="1580" xr:uid="{C8F52324-85F8-434F-BA3E-EDBA483C505B}"/>
    <cellStyle name="měny 2 3 6 2 2 3" xfId="1197" xr:uid="{C2A23EAB-2F80-4C45-94A8-D78BADB06AA7}"/>
    <cellStyle name="měny 2 3 6 2 3" xfId="650" xr:uid="{EF3E745D-6CA2-4461-9A8C-6922655B6DE8}"/>
    <cellStyle name="měny 2 3 6 2 3 2" xfId="1416" xr:uid="{E00BFE7E-0143-422E-808F-10D403D1E04C}"/>
    <cellStyle name="měny 2 3 6 2 4" xfId="267" xr:uid="{AABDC513-4FA6-486D-82EA-1D5B1348CBBE}"/>
    <cellStyle name="měny 2 3 6 2 5" xfId="1033" xr:uid="{E9ADB2AC-3D0A-4442-AD97-53DB91B0340B}"/>
    <cellStyle name="měny 2 3 6 2 6" xfId="1744" xr:uid="{1A5DB9BC-73E7-44CA-AF46-9DD58BF22B4B}"/>
    <cellStyle name="měny 2 3 6 3" xfId="213" xr:uid="{A680FBD6-B247-4C75-82D9-BFCB5E73D0C6}"/>
    <cellStyle name="měny 2 3 6 3 2" xfId="377" xr:uid="{B472E229-578E-4975-9988-E85E97C3765C}"/>
    <cellStyle name="měny 2 3 6 3 2 2" xfId="760" xr:uid="{3E50C61E-2FFF-451F-8406-1DB75D76A7E9}"/>
    <cellStyle name="měny 2 3 6 3 2 2 2" xfId="1526" xr:uid="{409D1CF8-14A6-4D8E-8846-09066DA825C3}"/>
    <cellStyle name="měny 2 3 6 3 2 3" xfId="1143" xr:uid="{F50AC69D-4CF2-4C22-9B34-4B7BAF79CCD6}"/>
    <cellStyle name="měny 2 3 6 3 3" xfId="596" xr:uid="{F0C63FDA-2528-44E5-BB1E-DD41940DB1BE}"/>
    <cellStyle name="měny 2 3 6 3 3 2" xfId="1362" xr:uid="{80C9240A-B529-490F-ACAC-9E5976AE7C3A}"/>
    <cellStyle name="měny 2 3 6 3 4" xfId="979" xr:uid="{2E0A56CF-54F9-42B2-AA65-6B693A8E4458}"/>
    <cellStyle name="měny 2 3 6 4" xfId="322" xr:uid="{E129FCFE-2AD8-4E4C-9023-6C33ED54EBBB}"/>
    <cellStyle name="měny 2 3 6 4 2" xfId="705" xr:uid="{0E4E726F-55D6-4FD9-A6F8-6C6E2D289F10}"/>
    <cellStyle name="měny 2 3 6 4 2 2" xfId="1471" xr:uid="{D3A1EEF0-84ED-47EC-B865-98350A73A777}"/>
    <cellStyle name="měny 2 3 6 4 3" xfId="1088" xr:uid="{8B258CD2-C7D0-4AE0-B3B9-14193750978A}"/>
    <cellStyle name="měny 2 3 6 5" xfId="486" xr:uid="{4B00D2B7-E086-4AD6-A959-6442E82F59F6}"/>
    <cellStyle name="měny 2 3 6 5 2" xfId="869" xr:uid="{FC4D5014-6442-4EA7-B723-8055118B4ADD}"/>
    <cellStyle name="měny 2 3 6 5 2 2" xfId="1635" xr:uid="{60D48B85-5EE3-491B-9EE9-BB40340680D9}"/>
    <cellStyle name="měny 2 3 6 5 3" xfId="1252" xr:uid="{BD684600-96F5-4FD6-A913-BF13E5F919E3}"/>
    <cellStyle name="měny 2 3 6 6" xfId="541" xr:uid="{0EFC4B22-24E3-4B15-8B19-D02F55BEC3D5}"/>
    <cellStyle name="měny 2 3 6 6 2" xfId="1307" xr:uid="{8854A25E-BDD1-4437-B102-13881DAE00F3}"/>
    <cellStyle name="měny 2 3 6 7" xfId="158" xr:uid="{103175CB-591D-4D7B-B8BD-54AB74DE06CE}"/>
    <cellStyle name="měny 2 3 6 8" xfId="924" xr:uid="{2BB047FA-7E72-4FDB-BB18-A74C35EDFAF1}"/>
    <cellStyle name="měny 2 3 6 9" xfId="1690" xr:uid="{EBFE4185-FACB-4EC6-8432-CEA50AAEB286}"/>
    <cellStyle name="měny 2 3 7" xfId="67" xr:uid="{AB282AC5-B29E-4C2D-B833-095B199B9001}"/>
    <cellStyle name="měny 2 3 7 2" xfId="395" xr:uid="{A095223F-AD9D-452D-984F-D33409DDD318}"/>
    <cellStyle name="měny 2 3 7 2 2" xfId="778" xr:uid="{D62604CF-8C56-47A6-B404-2CDDF90E0A9A}"/>
    <cellStyle name="měny 2 3 7 2 2 2" xfId="1544" xr:uid="{A4A29F38-B4FD-45AD-9923-CF38E295E027}"/>
    <cellStyle name="měny 2 3 7 2 3" xfId="1161" xr:uid="{783D7D9B-8A64-47B5-BD3C-C7CAEEA05A60}"/>
    <cellStyle name="měny 2 3 7 3" xfId="614" xr:uid="{59D2FDF8-5E7E-4242-9006-AF756477A2B0}"/>
    <cellStyle name="měny 2 3 7 3 2" xfId="1380" xr:uid="{CD151157-BDA4-4994-B4D4-C0496C98DE1F}"/>
    <cellStyle name="měny 2 3 7 4" xfId="231" xr:uid="{F3FA2EA8-BBE7-4E95-8843-DF4A7D5E55F1}"/>
    <cellStyle name="měny 2 3 7 5" xfId="997" xr:uid="{BE479DCC-EA8A-425C-88CF-E5C34E030E0F}"/>
    <cellStyle name="měny 2 3 7 6" xfId="1708" xr:uid="{0DAB8E13-73E1-4C2A-B42C-16580FD33BDA}"/>
    <cellStyle name="měny 2 3 8" xfId="177" xr:uid="{A91C82B5-1971-4CC0-99EA-C179B3AEF4F4}"/>
    <cellStyle name="měny 2 3 8 2" xfId="341" xr:uid="{DFD8F712-4DCC-4375-9731-183D78A8D48A}"/>
    <cellStyle name="měny 2 3 8 2 2" xfId="724" xr:uid="{DD8D1C38-BD6A-4D92-9A09-D319C901A9AF}"/>
    <cellStyle name="měny 2 3 8 2 2 2" xfId="1490" xr:uid="{ADCE3E8E-7351-43BB-9853-7031FFC37E8B}"/>
    <cellStyle name="měny 2 3 8 2 3" xfId="1107" xr:uid="{390CE6BA-3F64-465E-8817-242AB2303F79}"/>
    <cellStyle name="měny 2 3 8 3" xfId="560" xr:uid="{2CCFEFA6-BDE2-45EC-AD79-7F178A06A5E9}"/>
    <cellStyle name="měny 2 3 8 3 2" xfId="1326" xr:uid="{C29E136F-2835-438B-BB87-35C317E540C6}"/>
    <cellStyle name="měny 2 3 8 4" xfId="943" xr:uid="{FC0E2211-2E8F-4369-B2D8-69C95B125DA0}"/>
    <cellStyle name="měny 2 3 9" xfId="286" xr:uid="{9D9E8D7C-29B7-42B7-89F3-216341A42D58}"/>
    <cellStyle name="měny 2 3 9 2" xfId="669" xr:uid="{8996EF90-553A-40D7-B585-BC2A065D9FC6}"/>
    <cellStyle name="měny 2 3 9 2 2" xfId="1435" xr:uid="{8FA3404F-2297-4BD8-957A-661845B44B26}"/>
    <cellStyle name="měny 2 3 9 3" xfId="1052" xr:uid="{BF03D802-2EC8-4021-B093-CCD9FF14BAA5}"/>
    <cellStyle name="měny 2 4" xfId="11" xr:uid="{00000000-0005-0000-0000-000026000000}"/>
    <cellStyle name="měny 2 4 10" xfId="123" xr:uid="{9F84BCE5-8DD8-47D2-B43E-61C88BA4663B}"/>
    <cellStyle name="měny 2 4 11" xfId="889" xr:uid="{D209BCD0-71D6-46F1-905F-32E965192AAA}"/>
    <cellStyle name="měny 2 4 12" xfId="1655" xr:uid="{4F4BCC69-FE25-4353-9652-86A733ED850D}"/>
    <cellStyle name="měny 2 4 2" xfId="20" xr:uid="{00000000-0005-0000-0000-000027000000}"/>
    <cellStyle name="měny 2 4 2 10" xfId="898" xr:uid="{ADE87F3B-3828-48F0-8FE0-093AD757115A}"/>
    <cellStyle name="měny 2 4 2 11" xfId="1664" xr:uid="{359D6B0A-4B73-42A7-AA56-D67988641873}"/>
    <cellStyle name="měny 2 4 2 2" xfId="38" xr:uid="{00000000-0005-0000-0000-000028000000}"/>
    <cellStyle name="měny 2 4 2 2 2" xfId="95" xr:uid="{883FEF52-D17E-411D-B0AB-28C2BECDC997}"/>
    <cellStyle name="měny 2 4 2 2 2 2" xfId="423" xr:uid="{022E828F-385A-4ECE-9FCA-0E0F141728E4}"/>
    <cellStyle name="měny 2 4 2 2 2 2 2" xfId="806" xr:uid="{2E112E5D-B421-401D-AA72-4A5170F5E67E}"/>
    <cellStyle name="měny 2 4 2 2 2 2 2 2" xfId="1572" xr:uid="{678F3FEF-6291-4CC2-A1B1-4141F1E4DF9E}"/>
    <cellStyle name="měny 2 4 2 2 2 2 3" xfId="1189" xr:uid="{1E981AAA-C9A6-45A5-AF90-78B8AF3F1A93}"/>
    <cellStyle name="měny 2 4 2 2 2 3" xfId="642" xr:uid="{FD9A789F-530A-4D8A-BA36-B3213632AF22}"/>
    <cellStyle name="měny 2 4 2 2 2 3 2" xfId="1408" xr:uid="{6A627622-5511-4868-9305-120216598C54}"/>
    <cellStyle name="měny 2 4 2 2 2 4" xfId="259" xr:uid="{32E6F943-2C23-4541-B96A-656D8F4CFB69}"/>
    <cellStyle name="měny 2 4 2 2 2 5" xfId="1025" xr:uid="{25046E8E-A833-42AA-AB13-8644A0C33837}"/>
    <cellStyle name="měny 2 4 2 2 2 6" xfId="1736" xr:uid="{25EA8F79-190C-4004-B129-5C4B10112BDB}"/>
    <cellStyle name="měny 2 4 2 2 3" xfId="205" xr:uid="{A324E25F-1524-4015-B9A3-9751EACC7869}"/>
    <cellStyle name="měny 2 4 2 2 3 2" xfId="369" xr:uid="{264A11D7-81B6-4356-983F-E797063DE420}"/>
    <cellStyle name="měny 2 4 2 2 3 2 2" xfId="752" xr:uid="{5BAE0E59-DC08-488E-9888-4CB013E3F568}"/>
    <cellStyle name="měny 2 4 2 2 3 2 2 2" xfId="1518" xr:uid="{EBF55CC7-30E6-4793-B4B3-5A3CF983B9E0}"/>
    <cellStyle name="měny 2 4 2 2 3 2 3" xfId="1135" xr:uid="{F4820469-BDF0-4D38-A386-B61B2DEE1EE9}"/>
    <cellStyle name="měny 2 4 2 2 3 3" xfId="588" xr:uid="{AC08D2CC-3B8B-4683-B146-50335E355B1B}"/>
    <cellStyle name="měny 2 4 2 2 3 3 2" xfId="1354" xr:uid="{126584A0-EAA8-4EC1-B1A1-4EC7A9647853}"/>
    <cellStyle name="měny 2 4 2 2 3 4" xfId="971" xr:uid="{B751C8DE-2371-4E47-9ED5-C0437D62E657}"/>
    <cellStyle name="měny 2 4 2 2 4" xfId="314" xr:uid="{40CA2717-E084-4B85-901D-4EB2922FD522}"/>
    <cellStyle name="měny 2 4 2 2 4 2" xfId="697" xr:uid="{1FA22F61-B600-4AD3-B23E-181ADAEE6C24}"/>
    <cellStyle name="měny 2 4 2 2 4 2 2" xfId="1463" xr:uid="{6FCA2DF2-889B-4223-B368-E5539A5A8DDF}"/>
    <cellStyle name="měny 2 4 2 2 4 3" xfId="1080" xr:uid="{0356F446-0805-40A2-95E8-B8F7791FC32A}"/>
    <cellStyle name="měny 2 4 2 2 5" xfId="478" xr:uid="{2D840C32-C367-4F2B-B345-CD5C56C1F06C}"/>
    <cellStyle name="měny 2 4 2 2 5 2" xfId="861" xr:uid="{20A6B905-4B21-447C-8568-83772808BCC3}"/>
    <cellStyle name="měny 2 4 2 2 5 2 2" xfId="1627" xr:uid="{D93D1F22-8C97-4801-A6A4-A2893ABC28D1}"/>
    <cellStyle name="měny 2 4 2 2 5 3" xfId="1244" xr:uid="{A2EB7035-BBAF-421F-A5C9-1A724C61EA61}"/>
    <cellStyle name="měny 2 4 2 2 6" xfId="533" xr:uid="{FA24D62A-FFC0-4A03-9CCB-015B45AA4C4E}"/>
    <cellStyle name="měny 2 4 2 2 6 2" xfId="1299" xr:uid="{46B45ED2-0703-484A-9A69-43B9381DB4C8}"/>
    <cellStyle name="měny 2 4 2 2 7" xfId="150" xr:uid="{E6DAF63D-99EE-4D41-B9A1-86651E95E928}"/>
    <cellStyle name="měny 2 4 2 2 8" xfId="916" xr:uid="{31A36B57-E1AC-4D90-9636-7141B1712D87}"/>
    <cellStyle name="měny 2 4 2 2 9" xfId="1682" xr:uid="{A9FD1FB3-B5FD-42E2-A084-E159957FFDDE}"/>
    <cellStyle name="měny 2 4 2 3" xfId="56" xr:uid="{00000000-0005-0000-0000-000029000000}"/>
    <cellStyle name="měny 2 4 2 3 2" xfId="113" xr:uid="{DF0C21A2-11D8-4948-85BB-9D9CCFEC78CA}"/>
    <cellStyle name="měny 2 4 2 3 2 2" xfId="441" xr:uid="{896B9AAA-B084-4776-98B7-CBE33004AA18}"/>
    <cellStyle name="měny 2 4 2 3 2 2 2" xfId="824" xr:uid="{5AA3BCCF-A773-4F09-9B2C-7D5E88B01306}"/>
    <cellStyle name="měny 2 4 2 3 2 2 2 2" xfId="1590" xr:uid="{80A589C1-ACD3-4006-994E-80389C98919C}"/>
    <cellStyle name="měny 2 4 2 3 2 2 3" xfId="1207" xr:uid="{4EEC5A56-0E99-4269-AF0F-03329BE7842E}"/>
    <cellStyle name="měny 2 4 2 3 2 3" xfId="660" xr:uid="{2878092E-1261-41DA-B79B-9ABC35D232B3}"/>
    <cellStyle name="měny 2 4 2 3 2 3 2" xfId="1426" xr:uid="{E7800B7F-DA74-4AB8-95E3-D481559C0F31}"/>
    <cellStyle name="měny 2 4 2 3 2 4" xfId="277" xr:uid="{7DC9C4C1-7511-4A90-965D-E7D84959CD7E}"/>
    <cellStyle name="měny 2 4 2 3 2 5" xfId="1043" xr:uid="{4AAAFFFD-A129-42C2-936D-B6D349DDA9EA}"/>
    <cellStyle name="měny 2 4 2 3 2 6" xfId="1754" xr:uid="{63821F86-E75F-4FE0-AA09-2189D42035EF}"/>
    <cellStyle name="měny 2 4 2 3 3" xfId="223" xr:uid="{A1693CB6-0AC2-4618-9799-DA598988195D}"/>
    <cellStyle name="měny 2 4 2 3 3 2" xfId="387" xr:uid="{D959BA86-E44D-4D14-AB81-049F32CB0D5F}"/>
    <cellStyle name="měny 2 4 2 3 3 2 2" xfId="770" xr:uid="{C594CD0B-6DCB-4A71-8C58-BD6456136070}"/>
    <cellStyle name="měny 2 4 2 3 3 2 2 2" xfId="1536" xr:uid="{E2D8C2FB-3415-4977-BA1C-C169E13B20EC}"/>
    <cellStyle name="měny 2 4 2 3 3 2 3" xfId="1153" xr:uid="{DD8F3DA8-7F41-4146-96C6-D12A779E89E8}"/>
    <cellStyle name="měny 2 4 2 3 3 3" xfId="606" xr:uid="{1D2671A5-AC55-45ED-8A6D-564DE91BBDEC}"/>
    <cellStyle name="měny 2 4 2 3 3 3 2" xfId="1372" xr:uid="{79E5F2EA-21F3-4709-83C5-6B40C4076D9A}"/>
    <cellStyle name="měny 2 4 2 3 3 4" xfId="989" xr:uid="{CE7D141F-E84D-44A6-A1B9-11ED08008CE2}"/>
    <cellStyle name="měny 2 4 2 3 4" xfId="332" xr:uid="{554EAE63-57F7-47C2-BCFE-028DA6723656}"/>
    <cellStyle name="měny 2 4 2 3 4 2" xfId="715" xr:uid="{9F948473-0371-440A-9800-0DAB9FCA6E83}"/>
    <cellStyle name="měny 2 4 2 3 4 2 2" xfId="1481" xr:uid="{519582BD-B331-45DA-8CED-82B17B90E16A}"/>
    <cellStyle name="měny 2 4 2 3 4 3" xfId="1098" xr:uid="{581471F8-E907-4B81-B9FF-944F93B489F7}"/>
    <cellStyle name="měny 2 4 2 3 5" xfId="496" xr:uid="{8A544ECB-166E-4FFF-B907-049C3006B513}"/>
    <cellStyle name="měny 2 4 2 3 5 2" xfId="879" xr:uid="{592A94B4-7E59-437F-B40B-C1B009D1BEF6}"/>
    <cellStyle name="měny 2 4 2 3 5 2 2" xfId="1645" xr:uid="{CECFA59D-6E77-43CF-A841-9BBB08F16A3F}"/>
    <cellStyle name="měny 2 4 2 3 5 3" xfId="1262" xr:uid="{D6759EFA-20A9-4080-833A-595D250A35BD}"/>
    <cellStyle name="měny 2 4 2 3 6" xfId="551" xr:uid="{367E859D-E6BE-4436-8CD5-3DCE15A88ED6}"/>
    <cellStyle name="měny 2 4 2 3 6 2" xfId="1317" xr:uid="{60B61820-3B13-4237-B21E-9566F2E06CEB}"/>
    <cellStyle name="měny 2 4 2 3 7" xfId="168" xr:uid="{71F56C95-A016-4CE7-89CA-0DEFC427C157}"/>
    <cellStyle name="měny 2 4 2 3 8" xfId="934" xr:uid="{145764C8-CD7B-4E08-B94E-91868528A79B}"/>
    <cellStyle name="měny 2 4 2 3 9" xfId="1700" xr:uid="{7AC5483A-FC74-413C-B250-5A00ECDE3270}"/>
    <cellStyle name="měny 2 4 2 4" xfId="77" xr:uid="{983DB50C-C4AE-438B-B50B-85DDAF258E1E}"/>
    <cellStyle name="měny 2 4 2 4 2" xfId="405" xr:uid="{1A9373F0-77C1-4FBA-AC26-EB9E967F67EA}"/>
    <cellStyle name="měny 2 4 2 4 2 2" xfId="788" xr:uid="{7EA225AF-25F1-4AD7-9501-8F3D6CAB133E}"/>
    <cellStyle name="měny 2 4 2 4 2 2 2" xfId="1554" xr:uid="{07A82083-A085-4709-BBB2-3C6EE54D4DCD}"/>
    <cellStyle name="měny 2 4 2 4 2 3" xfId="1171" xr:uid="{AF853F38-1B41-4482-98E3-25DB8FC649CA}"/>
    <cellStyle name="měny 2 4 2 4 3" xfId="624" xr:uid="{2B59EDB7-48C7-4122-9BA3-6F30197510EA}"/>
    <cellStyle name="měny 2 4 2 4 3 2" xfId="1390" xr:uid="{4466DFF6-C3C5-4C6D-A568-DAED2A0655D2}"/>
    <cellStyle name="měny 2 4 2 4 4" xfId="241" xr:uid="{3BF44513-63D3-4CF7-9C3A-323C7F4EC166}"/>
    <cellStyle name="měny 2 4 2 4 5" xfId="1007" xr:uid="{2BBC8ED5-56C9-4275-B569-16E9D96A16E1}"/>
    <cellStyle name="měny 2 4 2 4 6" xfId="1718" xr:uid="{0026DFAD-B0BD-479C-AE66-A43300917424}"/>
    <cellStyle name="měny 2 4 2 5" xfId="187" xr:uid="{F4ECA306-BCA8-4109-8DED-9C21AF8C9A10}"/>
    <cellStyle name="měny 2 4 2 5 2" xfId="351" xr:uid="{3F9F4FD0-54B1-475A-8B45-5E2E21C81B5E}"/>
    <cellStyle name="měny 2 4 2 5 2 2" xfId="734" xr:uid="{50166BA4-712B-4988-A504-48D241332EB2}"/>
    <cellStyle name="měny 2 4 2 5 2 2 2" xfId="1500" xr:uid="{AE6CFE1A-16ED-4CEE-8CD7-80B8D0A02AEF}"/>
    <cellStyle name="měny 2 4 2 5 2 3" xfId="1117" xr:uid="{D19EE54A-473C-4D5E-9984-B87ED6742DE3}"/>
    <cellStyle name="měny 2 4 2 5 3" xfId="570" xr:uid="{400B897C-C50D-4B28-BC52-22978F838396}"/>
    <cellStyle name="měny 2 4 2 5 3 2" xfId="1336" xr:uid="{FD208E16-642D-4BDC-BB46-3196D54AC4E9}"/>
    <cellStyle name="měny 2 4 2 5 4" xfId="953" xr:uid="{76791DDB-511E-4CB1-803F-DA0B63903D93}"/>
    <cellStyle name="měny 2 4 2 6" xfId="296" xr:uid="{A07F9328-1976-4B2C-AB80-61E704A4A098}"/>
    <cellStyle name="měny 2 4 2 6 2" xfId="679" xr:uid="{FD22ADD7-3383-46D9-8CE1-6AA59E703F24}"/>
    <cellStyle name="měny 2 4 2 6 2 2" xfId="1445" xr:uid="{C28829AA-EB1B-4E08-A3A8-ADE0352C2393}"/>
    <cellStyle name="měny 2 4 2 6 3" xfId="1062" xr:uid="{4B1035C1-7417-4E1F-A090-B456C39C07B6}"/>
    <cellStyle name="měny 2 4 2 7" xfId="460" xr:uid="{737E76CD-A9A9-4D51-936C-7AC88CD81AC6}"/>
    <cellStyle name="měny 2 4 2 7 2" xfId="843" xr:uid="{44E1BA2E-3395-4321-AF0E-CF7D3F8E8EDC}"/>
    <cellStyle name="měny 2 4 2 7 2 2" xfId="1609" xr:uid="{9042CE6D-FE76-4923-A0F2-655CF7AEACA4}"/>
    <cellStyle name="měny 2 4 2 7 3" xfId="1226" xr:uid="{1BEAEA76-420C-408C-ACE8-3D0474E612A8}"/>
    <cellStyle name="měny 2 4 2 8" xfId="515" xr:uid="{D44D6FBE-A09F-4BA4-AEEC-DF6479825CC5}"/>
    <cellStyle name="měny 2 4 2 8 2" xfId="1281" xr:uid="{EFEEFEEC-05E1-475B-BF93-BCDF283B5425}"/>
    <cellStyle name="měny 2 4 2 9" xfId="132" xr:uid="{4EF28886-94C6-4E33-A9B7-DDCDAAFC655B}"/>
    <cellStyle name="měny 2 4 3" xfId="29" xr:uid="{00000000-0005-0000-0000-00002A000000}"/>
    <cellStyle name="měny 2 4 3 2" xfId="86" xr:uid="{B7D4FAB6-026E-4D82-80F8-5B2B3B47E87E}"/>
    <cellStyle name="měny 2 4 3 2 2" xfId="414" xr:uid="{F8E0F100-6E78-4ECD-BDC0-7A28F2E6FB5D}"/>
    <cellStyle name="měny 2 4 3 2 2 2" xfId="797" xr:uid="{C10296B5-FE29-4EFC-9E91-17674689D8A9}"/>
    <cellStyle name="měny 2 4 3 2 2 2 2" xfId="1563" xr:uid="{D796F0FB-4669-4A5E-AD2B-72B314EC1E0A}"/>
    <cellStyle name="měny 2 4 3 2 2 3" xfId="1180" xr:uid="{37CA4274-0914-4D6C-B781-CA53C0F8D57F}"/>
    <cellStyle name="měny 2 4 3 2 3" xfId="633" xr:uid="{77FC3817-524E-4F25-BCCF-74C02E74CC86}"/>
    <cellStyle name="měny 2 4 3 2 3 2" xfId="1399" xr:uid="{1EFC9AE3-3F39-4B28-BB96-9CCC99E4A592}"/>
    <cellStyle name="měny 2 4 3 2 4" xfId="250" xr:uid="{B80981B8-7F4B-4492-9625-72ED6F4E6DB5}"/>
    <cellStyle name="měny 2 4 3 2 5" xfId="1016" xr:uid="{DD74A02F-7B42-4EB8-B9F5-185A5F49F72C}"/>
    <cellStyle name="měny 2 4 3 2 6" xfId="1727" xr:uid="{A01B5494-C088-4990-983C-509CB70FA9AC}"/>
    <cellStyle name="měny 2 4 3 3" xfId="196" xr:uid="{2D71F8FD-2993-4D9A-AF1E-3A5FCF1B3958}"/>
    <cellStyle name="měny 2 4 3 3 2" xfId="360" xr:uid="{38FBC83D-C82E-4624-B67F-6CE359896041}"/>
    <cellStyle name="měny 2 4 3 3 2 2" xfId="743" xr:uid="{DE221E40-8A30-4B12-A83C-0D245F0EF2C9}"/>
    <cellStyle name="měny 2 4 3 3 2 2 2" xfId="1509" xr:uid="{3DCF6542-AF67-44FA-8D4B-62C3946579F2}"/>
    <cellStyle name="měny 2 4 3 3 2 3" xfId="1126" xr:uid="{9B814B67-F5A4-4DB3-8A29-230B667C40B6}"/>
    <cellStyle name="měny 2 4 3 3 3" xfId="579" xr:uid="{86AB04B3-DE73-46D6-8D88-10C403A9F52C}"/>
    <cellStyle name="měny 2 4 3 3 3 2" xfId="1345" xr:uid="{21FE2876-4A6B-49EE-8E95-35A67B1E1863}"/>
    <cellStyle name="měny 2 4 3 3 4" xfId="962" xr:uid="{2A57AB61-57D7-41B4-B3F4-1C68E399C1ED}"/>
    <cellStyle name="měny 2 4 3 4" xfId="305" xr:uid="{F6F96B19-BE4D-4B8D-BFDA-35B1D3376DA7}"/>
    <cellStyle name="měny 2 4 3 4 2" xfId="688" xr:uid="{C0CF5465-5349-49B8-9A50-3DEE2F126849}"/>
    <cellStyle name="měny 2 4 3 4 2 2" xfId="1454" xr:uid="{AA04BE0B-CC0C-4560-9F3E-FC81CF6252EE}"/>
    <cellStyle name="měny 2 4 3 4 3" xfId="1071" xr:uid="{C626EB60-B478-48F4-B8C8-B61554324357}"/>
    <cellStyle name="měny 2 4 3 5" xfId="469" xr:uid="{A8E32633-DB16-4E91-814E-47D5B7CF1F23}"/>
    <cellStyle name="měny 2 4 3 5 2" xfId="852" xr:uid="{88156F18-2327-490D-849E-08AC12DE97C6}"/>
    <cellStyle name="měny 2 4 3 5 2 2" xfId="1618" xr:uid="{93D12B94-5EAA-428F-8648-0C124E561DF7}"/>
    <cellStyle name="měny 2 4 3 5 3" xfId="1235" xr:uid="{64237FF0-587A-4EE3-835E-8FC8B412AFC7}"/>
    <cellStyle name="měny 2 4 3 6" xfId="524" xr:uid="{0DF42338-E393-4C77-B309-D182781FE29C}"/>
    <cellStyle name="měny 2 4 3 6 2" xfId="1290" xr:uid="{413F004C-07E9-4383-B691-4A27ACDA065D}"/>
    <cellStyle name="měny 2 4 3 7" xfId="141" xr:uid="{99CC25BD-1285-4D58-ADEF-2934875239F1}"/>
    <cellStyle name="měny 2 4 3 8" xfId="907" xr:uid="{7978D30A-1931-4403-BFB2-656FCEE4E201}"/>
    <cellStyle name="měny 2 4 3 9" xfId="1673" xr:uid="{3C1BD100-0FB7-408D-9EB6-CB76BF097C53}"/>
    <cellStyle name="měny 2 4 4" xfId="47" xr:uid="{00000000-0005-0000-0000-00002B000000}"/>
    <cellStyle name="měny 2 4 4 2" xfId="104" xr:uid="{0B2E720D-825A-4A17-AC1C-F37DC595978E}"/>
    <cellStyle name="měny 2 4 4 2 2" xfId="432" xr:uid="{8BF3AF8B-BD41-4A83-8957-22E99A08DD24}"/>
    <cellStyle name="měny 2 4 4 2 2 2" xfId="815" xr:uid="{02ECD341-8478-413D-B4E4-76BA0609C382}"/>
    <cellStyle name="měny 2 4 4 2 2 2 2" xfId="1581" xr:uid="{BFF4DE3C-5D29-4E9D-855E-DCB9A7C11BB1}"/>
    <cellStyle name="měny 2 4 4 2 2 3" xfId="1198" xr:uid="{B0C77974-8B4F-40CA-A4A5-6D0278294841}"/>
    <cellStyle name="měny 2 4 4 2 3" xfId="651" xr:uid="{316C080C-0CA9-4E96-9466-2EB933809AC5}"/>
    <cellStyle name="měny 2 4 4 2 3 2" xfId="1417" xr:uid="{7B435FA9-B2BD-4728-B5F9-493FE67B8FC5}"/>
    <cellStyle name="měny 2 4 4 2 4" xfId="268" xr:uid="{52DC56EF-4EC5-46A4-9B10-737E0BD8F56A}"/>
    <cellStyle name="měny 2 4 4 2 5" xfId="1034" xr:uid="{156EE957-8D81-40C7-86D4-75CE355ECF9D}"/>
    <cellStyle name="měny 2 4 4 2 6" xfId="1745" xr:uid="{621E9AAF-3BE2-4013-AFAB-732C5E41E3E8}"/>
    <cellStyle name="měny 2 4 4 3" xfId="214" xr:uid="{52BE2237-7921-4619-A9BA-143B28FD8848}"/>
    <cellStyle name="měny 2 4 4 3 2" xfId="378" xr:uid="{C5D094FB-344E-4FCD-9FE3-383EBC4D0E77}"/>
    <cellStyle name="měny 2 4 4 3 2 2" xfId="761" xr:uid="{DA789B93-9553-4C79-8284-ECC85A3B503D}"/>
    <cellStyle name="měny 2 4 4 3 2 2 2" xfId="1527" xr:uid="{0A69C720-F994-4456-B53B-F3E5A292467B}"/>
    <cellStyle name="měny 2 4 4 3 2 3" xfId="1144" xr:uid="{8AA40064-82CA-4C61-B0D5-EC0A59DA726A}"/>
    <cellStyle name="měny 2 4 4 3 3" xfId="597" xr:uid="{3303A3DC-2292-45D3-A99F-AC920BFEDA9C}"/>
    <cellStyle name="měny 2 4 4 3 3 2" xfId="1363" xr:uid="{F727A847-1028-43CE-9BEC-5F746E638FE7}"/>
    <cellStyle name="měny 2 4 4 3 4" xfId="980" xr:uid="{93A72577-F3DC-4F40-9DFA-750D5EA3D656}"/>
    <cellStyle name="měny 2 4 4 4" xfId="323" xr:uid="{94E759A0-CD0B-44BF-B35B-CF173D0C41FD}"/>
    <cellStyle name="měny 2 4 4 4 2" xfId="706" xr:uid="{C22F90B5-D24C-45BF-B00B-6566D0E0222C}"/>
    <cellStyle name="měny 2 4 4 4 2 2" xfId="1472" xr:uid="{B0468097-4CF5-44EA-8E1D-A642E596BF6F}"/>
    <cellStyle name="měny 2 4 4 4 3" xfId="1089" xr:uid="{EA309296-F0D8-4DE6-8780-D1A5EB2E9F4E}"/>
    <cellStyle name="měny 2 4 4 5" xfId="487" xr:uid="{8B2731D3-0DE2-4265-9962-C501733BB218}"/>
    <cellStyle name="měny 2 4 4 5 2" xfId="870" xr:uid="{3B0387ED-9C0D-4BF3-A255-52F0FE024E8C}"/>
    <cellStyle name="měny 2 4 4 5 2 2" xfId="1636" xr:uid="{C531EB66-6CAC-42F6-81EC-45D16EDE648E}"/>
    <cellStyle name="měny 2 4 4 5 3" xfId="1253" xr:uid="{52400D6B-DF95-422E-8D49-422208B0D7E6}"/>
    <cellStyle name="měny 2 4 4 6" xfId="542" xr:uid="{E799E2E5-1A57-4C9D-AA9D-07C824398F87}"/>
    <cellStyle name="měny 2 4 4 6 2" xfId="1308" xr:uid="{8BDBD107-147F-41D2-87FB-94CE76F48366}"/>
    <cellStyle name="měny 2 4 4 7" xfId="159" xr:uid="{9C5A2D67-F3EB-4F90-A136-06E6DA1E8FD6}"/>
    <cellStyle name="měny 2 4 4 8" xfId="925" xr:uid="{CFB4969F-13AA-48F9-A02F-C4B1F6C095C7}"/>
    <cellStyle name="měny 2 4 4 9" xfId="1691" xr:uid="{F5BE47D9-18A5-44F8-AE39-4C18E7D04966}"/>
    <cellStyle name="měny 2 4 5" xfId="68" xr:uid="{E563A268-F480-41FB-9B19-BAD0CFFD41AC}"/>
    <cellStyle name="měny 2 4 5 2" xfId="396" xr:uid="{EFE2D865-60B4-45A6-B7EF-29458AAD56DF}"/>
    <cellStyle name="měny 2 4 5 2 2" xfId="779" xr:uid="{9058E21F-74B2-4136-87F8-8D51275AADA2}"/>
    <cellStyle name="měny 2 4 5 2 2 2" xfId="1545" xr:uid="{B29B27D5-D18B-4924-AFF9-8F2AFDF239E1}"/>
    <cellStyle name="měny 2 4 5 2 3" xfId="1162" xr:uid="{C34F5D52-0185-4484-8A2E-F452AA8DBA8B}"/>
    <cellStyle name="měny 2 4 5 3" xfId="615" xr:uid="{2C6303C5-61EF-4EB0-8328-C0DD732EF4DE}"/>
    <cellStyle name="měny 2 4 5 3 2" xfId="1381" xr:uid="{373D203D-53C6-4CA9-9C05-7952E036F434}"/>
    <cellStyle name="měny 2 4 5 4" xfId="232" xr:uid="{06442630-7916-4C65-8B3E-D6B1F0943F6D}"/>
    <cellStyle name="měny 2 4 5 5" xfId="998" xr:uid="{1E07FDAD-6451-4E23-A939-5F325AA85402}"/>
    <cellStyle name="měny 2 4 5 6" xfId="1709" xr:uid="{9A22FF91-1975-4894-ADD8-B78BD12DF3FA}"/>
    <cellStyle name="měny 2 4 6" xfId="178" xr:uid="{88A420CB-1E3D-4FEF-9EEF-783D1DE25780}"/>
    <cellStyle name="měny 2 4 6 2" xfId="342" xr:uid="{731A64B7-2476-47B2-8C43-C8844A98F842}"/>
    <cellStyle name="měny 2 4 6 2 2" xfId="725" xr:uid="{282D5C04-4DD4-4482-8841-84A99D360F8F}"/>
    <cellStyle name="měny 2 4 6 2 2 2" xfId="1491" xr:uid="{CEB1E855-F015-4EF9-BF2E-F84E13731B44}"/>
    <cellStyle name="měny 2 4 6 2 3" xfId="1108" xr:uid="{F0E31574-7F5E-466A-9883-485C278A052F}"/>
    <cellStyle name="měny 2 4 6 3" xfId="561" xr:uid="{BF35AD4F-8BA5-4774-9CD7-6468D68E8B6C}"/>
    <cellStyle name="měny 2 4 6 3 2" xfId="1327" xr:uid="{0449E4BF-7429-4F6B-BA9B-76403299FAE2}"/>
    <cellStyle name="měny 2 4 6 4" xfId="944" xr:uid="{5DD17FE4-79B7-46E0-970A-1D9717546A2F}"/>
    <cellStyle name="měny 2 4 7" xfId="287" xr:uid="{F9B68145-BB69-411E-AB95-577D12E7153D}"/>
    <cellStyle name="měny 2 4 7 2" xfId="670" xr:uid="{D62A188E-B6F7-447F-91BB-3AEF208A888B}"/>
    <cellStyle name="měny 2 4 7 2 2" xfId="1436" xr:uid="{FED180D1-B3CD-4B64-BA1F-B1CB5D59E4C2}"/>
    <cellStyle name="měny 2 4 7 3" xfId="1053" xr:uid="{05208557-EC09-48B8-97FF-EEC6802CCE64}"/>
    <cellStyle name="měny 2 4 8" xfId="451" xr:uid="{4C48935F-9FC3-4A1B-8664-5DF22A3DBF67}"/>
    <cellStyle name="měny 2 4 8 2" xfId="834" xr:uid="{4A4CE08B-05BE-49BD-9590-C28040BB3B25}"/>
    <cellStyle name="měny 2 4 8 2 2" xfId="1600" xr:uid="{22A7616B-526A-4559-BDDE-E7727F45DE9F}"/>
    <cellStyle name="měny 2 4 8 3" xfId="1217" xr:uid="{EBEE65E4-9E5E-40E3-A1C1-263FFD4D6ED6}"/>
    <cellStyle name="měny 2 4 9" xfId="506" xr:uid="{B8FFB10B-C5A7-45EC-93CE-B3B42B19257B}"/>
    <cellStyle name="měny 2 4 9 2" xfId="1272" xr:uid="{4ECA1D6A-AD11-4755-BB17-FE4BD3ADC688}"/>
    <cellStyle name="měny 2 5" xfId="14" xr:uid="{00000000-0005-0000-0000-00002C000000}"/>
    <cellStyle name="měny 2 5 10" xfId="126" xr:uid="{4018CB1D-3089-4D16-8E59-ED2D47CF5090}"/>
    <cellStyle name="měny 2 5 11" xfId="892" xr:uid="{815493BF-D29A-4869-827A-5598F5D34F86}"/>
    <cellStyle name="měny 2 5 12" xfId="1658" xr:uid="{90A6E079-67C3-4C86-AAE3-F93E6EDCFD29}"/>
    <cellStyle name="měny 2 5 2" xfId="23" xr:uid="{00000000-0005-0000-0000-00002D000000}"/>
    <cellStyle name="měny 2 5 2 10" xfId="901" xr:uid="{C2EA4F69-C188-4BD4-8C77-ACC997409E07}"/>
    <cellStyle name="měny 2 5 2 11" xfId="1667" xr:uid="{2920F2A5-8FC0-444E-A032-F4C282354889}"/>
    <cellStyle name="měny 2 5 2 2" xfId="41" xr:uid="{00000000-0005-0000-0000-00002E000000}"/>
    <cellStyle name="měny 2 5 2 2 2" xfId="98" xr:uid="{92A2AD63-32ED-46B4-A5D7-BC57D64ED51D}"/>
    <cellStyle name="měny 2 5 2 2 2 2" xfId="426" xr:uid="{63CA47A5-7DC7-41A1-ACF2-34150A3F71D5}"/>
    <cellStyle name="měny 2 5 2 2 2 2 2" xfId="809" xr:uid="{B490E4ED-52D8-45D8-B4BF-A110446C7F7D}"/>
    <cellStyle name="měny 2 5 2 2 2 2 2 2" xfId="1575" xr:uid="{2482EFF5-B2E8-4098-98E5-A6DCAE9979DE}"/>
    <cellStyle name="měny 2 5 2 2 2 2 3" xfId="1192" xr:uid="{78EB674A-F4A2-439C-BC7F-4C1E8AABA279}"/>
    <cellStyle name="měny 2 5 2 2 2 3" xfId="645" xr:uid="{00C5F6DD-80C7-49E0-BDB7-77A90E240BB8}"/>
    <cellStyle name="měny 2 5 2 2 2 3 2" xfId="1411" xr:uid="{402A3A0B-D134-4AF1-82F2-2FE026120945}"/>
    <cellStyle name="měny 2 5 2 2 2 4" xfId="262" xr:uid="{AF165947-1807-4E6D-8E3C-921FABE15F94}"/>
    <cellStyle name="měny 2 5 2 2 2 5" xfId="1028" xr:uid="{DC35898E-38B3-4553-9BD4-131F76CCA0AC}"/>
    <cellStyle name="měny 2 5 2 2 2 6" xfId="1739" xr:uid="{B6D1B35E-E0A8-4BCF-A572-B0A577F4F23E}"/>
    <cellStyle name="měny 2 5 2 2 3" xfId="208" xr:uid="{7CA7BB97-05EE-4952-8DE6-38707A88BBB7}"/>
    <cellStyle name="měny 2 5 2 2 3 2" xfId="372" xr:uid="{C40DB6D8-5AA6-44E1-92F8-2FA172A1B22D}"/>
    <cellStyle name="měny 2 5 2 2 3 2 2" xfId="755" xr:uid="{29421EB0-863F-4CE6-BA07-C7C7989FDE57}"/>
    <cellStyle name="měny 2 5 2 2 3 2 2 2" xfId="1521" xr:uid="{9B4CB0B6-5046-4BB9-8948-16C27A7BBC7B}"/>
    <cellStyle name="měny 2 5 2 2 3 2 3" xfId="1138" xr:uid="{618E24D1-0EA9-4052-95E7-992CB9F8CD33}"/>
    <cellStyle name="měny 2 5 2 2 3 3" xfId="591" xr:uid="{3943D755-6C29-43D0-B60F-040093C12DF2}"/>
    <cellStyle name="měny 2 5 2 2 3 3 2" xfId="1357" xr:uid="{193C37A5-9CB8-4637-B897-950B82B4D239}"/>
    <cellStyle name="měny 2 5 2 2 3 4" xfId="974" xr:uid="{654B0884-61B8-4618-88CA-C7092FF5B309}"/>
    <cellStyle name="měny 2 5 2 2 4" xfId="317" xr:uid="{E9E0B49A-F096-490A-BADB-E300A1D6BC86}"/>
    <cellStyle name="měny 2 5 2 2 4 2" xfId="700" xr:uid="{400C7FD4-8CB3-4449-9BB2-05B67EF0B28C}"/>
    <cellStyle name="měny 2 5 2 2 4 2 2" xfId="1466" xr:uid="{0A7F6D5B-E30F-440D-8EE3-1F18B27F8CB0}"/>
    <cellStyle name="měny 2 5 2 2 4 3" xfId="1083" xr:uid="{3CBE7E4F-1E29-4289-A87E-967745F19D49}"/>
    <cellStyle name="měny 2 5 2 2 5" xfId="481" xr:uid="{23483631-2EDF-41EC-AB73-D5E53E7545C0}"/>
    <cellStyle name="měny 2 5 2 2 5 2" xfId="864" xr:uid="{C26880A0-966D-452F-9BCA-6DE529C09A0D}"/>
    <cellStyle name="měny 2 5 2 2 5 2 2" xfId="1630" xr:uid="{AF74A002-9CCC-40B2-8C22-BFE72225048B}"/>
    <cellStyle name="měny 2 5 2 2 5 3" xfId="1247" xr:uid="{C8D06CDF-174A-40DB-A273-CD30E6A64725}"/>
    <cellStyle name="měny 2 5 2 2 6" xfId="536" xr:uid="{31BCA6A2-E3BA-497E-9E61-301E3CE6C650}"/>
    <cellStyle name="měny 2 5 2 2 6 2" xfId="1302" xr:uid="{74022E50-D1E7-49DF-8B15-65C2FA361138}"/>
    <cellStyle name="měny 2 5 2 2 7" xfId="153" xr:uid="{4D105341-2B8A-4E7F-8577-BEBFF41F1809}"/>
    <cellStyle name="měny 2 5 2 2 8" xfId="919" xr:uid="{97EB3A4E-362D-438F-B20E-CBD8963545BC}"/>
    <cellStyle name="měny 2 5 2 2 9" xfId="1685" xr:uid="{24608484-263D-4CA4-B4FF-76C71841E286}"/>
    <cellStyle name="měny 2 5 2 3" xfId="59" xr:uid="{00000000-0005-0000-0000-00002F000000}"/>
    <cellStyle name="měny 2 5 2 3 2" xfId="116" xr:uid="{834505EC-42C4-4D30-819E-B3DE39DA365B}"/>
    <cellStyle name="měny 2 5 2 3 2 2" xfId="444" xr:uid="{3B03D3AF-96BC-4BFA-80F7-8DD3D5787558}"/>
    <cellStyle name="měny 2 5 2 3 2 2 2" xfId="827" xr:uid="{F8EC7837-7D41-4463-AF02-F69C6322D127}"/>
    <cellStyle name="měny 2 5 2 3 2 2 2 2" xfId="1593" xr:uid="{AD0F6F21-E6BA-4B88-A8ED-C1A03E40B974}"/>
    <cellStyle name="měny 2 5 2 3 2 2 3" xfId="1210" xr:uid="{D05FEACF-BB34-48C9-837F-29F728CA82E5}"/>
    <cellStyle name="měny 2 5 2 3 2 3" xfId="663" xr:uid="{02C9887C-377E-447A-BBAC-E0BFFAA1E226}"/>
    <cellStyle name="měny 2 5 2 3 2 3 2" xfId="1429" xr:uid="{4601E7C3-AC0B-4DBF-9A1F-2AC4901C5764}"/>
    <cellStyle name="měny 2 5 2 3 2 4" xfId="280" xr:uid="{5DCEEA9C-8978-4A7F-990E-645DCEA1DC95}"/>
    <cellStyle name="měny 2 5 2 3 2 5" xfId="1046" xr:uid="{7F679BDC-87EC-4EB4-933F-F77CB3919357}"/>
    <cellStyle name="měny 2 5 2 3 2 6" xfId="1757" xr:uid="{266AC588-C2E9-48DA-95BB-16362065E27E}"/>
    <cellStyle name="měny 2 5 2 3 3" xfId="226" xr:uid="{191450BD-4046-4A89-BFF3-DAF3036A0691}"/>
    <cellStyle name="měny 2 5 2 3 3 2" xfId="390" xr:uid="{C2B47FD8-4932-4A0D-9A27-9BB5A0F00CED}"/>
    <cellStyle name="měny 2 5 2 3 3 2 2" xfId="773" xr:uid="{CF587A2B-BBEC-43BE-9E98-162782E64A5E}"/>
    <cellStyle name="měny 2 5 2 3 3 2 2 2" xfId="1539" xr:uid="{B05F5C9A-9642-4639-B863-924519AEFCD2}"/>
    <cellStyle name="měny 2 5 2 3 3 2 3" xfId="1156" xr:uid="{7BA0EED5-BDE8-4C8E-96FB-3DBF6ABC4BB5}"/>
    <cellStyle name="měny 2 5 2 3 3 3" xfId="609" xr:uid="{8BE30100-6DF2-4D91-8C49-27B3795669F0}"/>
    <cellStyle name="měny 2 5 2 3 3 3 2" xfId="1375" xr:uid="{A6A0B43F-2876-4BE2-9EF6-CF057816F023}"/>
    <cellStyle name="měny 2 5 2 3 3 4" xfId="992" xr:uid="{38265228-3585-43F4-8B55-4EAC098AB926}"/>
    <cellStyle name="měny 2 5 2 3 4" xfId="335" xr:uid="{68BB27B9-B272-4F39-A6B8-FB8FCCB2918A}"/>
    <cellStyle name="měny 2 5 2 3 4 2" xfId="718" xr:uid="{4E25C23A-68B8-4C59-9D8D-355377684DD6}"/>
    <cellStyle name="měny 2 5 2 3 4 2 2" xfId="1484" xr:uid="{30D61AD6-7613-4A31-B07F-342C33DBFBDB}"/>
    <cellStyle name="měny 2 5 2 3 4 3" xfId="1101" xr:uid="{EDF6051B-3CB4-4ABE-A782-9895289B0F7E}"/>
    <cellStyle name="měny 2 5 2 3 5" xfId="499" xr:uid="{4AFAF237-E0B5-4CDF-A833-52D981E2F29A}"/>
    <cellStyle name="měny 2 5 2 3 5 2" xfId="882" xr:uid="{1823672C-30E9-41CA-90B2-7B0D790CB4A5}"/>
    <cellStyle name="měny 2 5 2 3 5 2 2" xfId="1648" xr:uid="{6E816AE2-744C-40CB-9E42-59C0389CE209}"/>
    <cellStyle name="měny 2 5 2 3 5 3" xfId="1265" xr:uid="{DB3B5BD1-95BB-455E-8CC7-3C29F1F847C2}"/>
    <cellStyle name="měny 2 5 2 3 6" xfId="554" xr:uid="{C045DA2F-EFB8-4B40-AA10-6D9CC8E65965}"/>
    <cellStyle name="měny 2 5 2 3 6 2" xfId="1320" xr:uid="{098EB324-C367-4E95-8DC4-E17F576E9259}"/>
    <cellStyle name="měny 2 5 2 3 7" xfId="171" xr:uid="{C069B6ED-5734-418E-AE4B-2082CAC4DCEF}"/>
    <cellStyle name="měny 2 5 2 3 8" xfId="937" xr:uid="{A61B8D5E-33A0-4E51-A6FA-D9A165722D4F}"/>
    <cellStyle name="měny 2 5 2 3 9" xfId="1703" xr:uid="{71AEE489-DBFD-44FE-9A0C-85A7AC413A92}"/>
    <cellStyle name="měny 2 5 2 4" xfId="80" xr:uid="{42C4B56E-CB16-4291-BB5B-C354C51CC9BB}"/>
    <cellStyle name="měny 2 5 2 4 2" xfId="408" xr:uid="{19BD74B1-51FE-44AC-B22D-B7A7EFF7BC91}"/>
    <cellStyle name="měny 2 5 2 4 2 2" xfId="791" xr:uid="{9A889215-7EDA-4C9A-848C-C04D4EA304BE}"/>
    <cellStyle name="měny 2 5 2 4 2 2 2" xfId="1557" xr:uid="{A9D45B70-531C-45A2-A8EF-D2E82A790E8B}"/>
    <cellStyle name="měny 2 5 2 4 2 3" xfId="1174" xr:uid="{2DF2594F-CDB4-4689-B399-5EC7D7F7128F}"/>
    <cellStyle name="měny 2 5 2 4 3" xfId="627" xr:uid="{CB10C7CC-C4AE-4C9C-B79C-715BF5B4AB8B}"/>
    <cellStyle name="měny 2 5 2 4 3 2" xfId="1393" xr:uid="{0791170A-E8E9-4696-9380-1E030A583EDA}"/>
    <cellStyle name="měny 2 5 2 4 4" xfId="244" xr:uid="{45191B62-6C8F-4F55-8ABC-C8F22A60FE05}"/>
    <cellStyle name="měny 2 5 2 4 5" xfId="1010" xr:uid="{DA463EBD-7B7A-438C-8363-8408A286A7E9}"/>
    <cellStyle name="měny 2 5 2 4 6" xfId="1721" xr:uid="{BC8E0848-E880-4D36-BBFF-9EB64C9ED199}"/>
    <cellStyle name="měny 2 5 2 5" xfId="190" xr:uid="{760F8287-77DA-4693-8914-C7D4BA2E7A57}"/>
    <cellStyle name="měny 2 5 2 5 2" xfId="354" xr:uid="{AF7BC2E6-9179-428C-AA52-986A23B413CF}"/>
    <cellStyle name="měny 2 5 2 5 2 2" xfId="737" xr:uid="{4DF84CCD-5498-47F4-A51F-ADB728A4EADF}"/>
    <cellStyle name="měny 2 5 2 5 2 2 2" xfId="1503" xr:uid="{0A74F3E2-0DCE-4624-B7FC-C24CE4FD454B}"/>
    <cellStyle name="měny 2 5 2 5 2 3" xfId="1120" xr:uid="{6573A138-F87A-4ADC-A41C-883F188E0AB8}"/>
    <cellStyle name="měny 2 5 2 5 3" xfId="573" xr:uid="{E0553631-58F3-46E8-8757-947F282F5744}"/>
    <cellStyle name="měny 2 5 2 5 3 2" xfId="1339" xr:uid="{9F05EE23-A8FC-4FBD-A6B2-3F95C031BC78}"/>
    <cellStyle name="měny 2 5 2 5 4" xfId="956" xr:uid="{DD1EAEA1-0603-44DF-A513-B1FE04D307B2}"/>
    <cellStyle name="měny 2 5 2 6" xfId="299" xr:uid="{EA8C9BF6-7964-445B-90B9-64567FC23E5A}"/>
    <cellStyle name="měny 2 5 2 6 2" xfId="682" xr:uid="{805338F1-8259-40AE-93BB-1532EA9E74A1}"/>
    <cellStyle name="měny 2 5 2 6 2 2" xfId="1448" xr:uid="{9C5F1C64-A8C7-42E1-BA00-BAB2EC242DFD}"/>
    <cellStyle name="měny 2 5 2 6 3" xfId="1065" xr:uid="{0B192EDE-80C3-4202-95F5-EC78D3FE11C3}"/>
    <cellStyle name="měny 2 5 2 7" xfId="463" xr:uid="{DF1ABE85-C4FD-4D87-B012-B5F9116AFE11}"/>
    <cellStyle name="měny 2 5 2 7 2" xfId="846" xr:uid="{A6A6D2EE-C712-4B83-9578-42637F4E5258}"/>
    <cellStyle name="měny 2 5 2 7 2 2" xfId="1612" xr:uid="{F7778D11-B703-4E2A-9554-EC1E5D722E3E}"/>
    <cellStyle name="měny 2 5 2 7 3" xfId="1229" xr:uid="{5B9D0389-FB49-45AA-93F3-5E5485ABD620}"/>
    <cellStyle name="měny 2 5 2 8" xfId="518" xr:uid="{6B2E93DF-A8A5-4B22-AE15-80658B090908}"/>
    <cellStyle name="měny 2 5 2 8 2" xfId="1284" xr:uid="{5D04C468-5237-459B-BBF6-4C9F8A0BEA40}"/>
    <cellStyle name="měny 2 5 2 9" xfId="135" xr:uid="{86BF6478-2090-42E6-9E04-376553E4E505}"/>
    <cellStyle name="měny 2 5 3" xfId="32" xr:uid="{00000000-0005-0000-0000-000030000000}"/>
    <cellStyle name="měny 2 5 3 2" xfId="89" xr:uid="{F01C0AF0-8624-447C-B8EC-B1475B84AAA7}"/>
    <cellStyle name="měny 2 5 3 2 2" xfId="417" xr:uid="{BF1BC0A2-9D68-4D59-B4EC-F567B52E876B}"/>
    <cellStyle name="měny 2 5 3 2 2 2" xfId="800" xr:uid="{E6FCBF84-0C95-478E-981E-6FA7AD689905}"/>
    <cellStyle name="měny 2 5 3 2 2 2 2" xfId="1566" xr:uid="{F8441C09-8E8E-41F5-B467-703868147142}"/>
    <cellStyle name="měny 2 5 3 2 2 3" xfId="1183" xr:uid="{9B22F7A1-A01B-467F-AF44-F257BE668724}"/>
    <cellStyle name="měny 2 5 3 2 3" xfId="636" xr:uid="{650FED6C-46B5-4AB9-BDA9-4BEE05CBC3D3}"/>
    <cellStyle name="měny 2 5 3 2 3 2" xfId="1402" xr:uid="{AB9BEB22-7147-4A97-A2FD-99C74471EC2F}"/>
    <cellStyle name="měny 2 5 3 2 4" xfId="253" xr:uid="{7E03A6F5-B822-4358-B513-1650AA7662F2}"/>
    <cellStyle name="měny 2 5 3 2 5" xfId="1019" xr:uid="{1F32CDD9-5B14-468B-B374-AC9FC88D694E}"/>
    <cellStyle name="měny 2 5 3 2 6" xfId="1730" xr:uid="{AF5797B6-E011-4383-9A9F-4A47227261DD}"/>
    <cellStyle name="měny 2 5 3 3" xfId="199" xr:uid="{D4085541-4312-4101-A6E6-E5C56AEF4B94}"/>
    <cellStyle name="měny 2 5 3 3 2" xfId="363" xr:uid="{4A7E7608-74D7-4865-95F7-39F76B8F2611}"/>
    <cellStyle name="měny 2 5 3 3 2 2" xfId="746" xr:uid="{B579976C-CD0A-4922-A76B-4EB7F62831CD}"/>
    <cellStyle name="měny 2 5 3 3 2 2 2" xfId="1512" xr:uid="{CA557A25-705D-4479-9811-C907F1585CA6}"/>
    <cellStyle name="měny 2 5 3 3 2 3" xfId="1129" xr:uid="{C4A33A92-131F-43CB-9BA3-0C7CCD5B16C7}"/>
    <cellStyle name="měny 2 5 3 3 3" xfId="582" xr:uid="{B92EECB5-8FA8-41C3-93E7-5AEA3A2EAA91}"/>
    <cellStyle name="měny 2 5 3 3 3 2" xfId="1348" xr:uid="{87C93D03-CBF3-4188-9876-281499EA9598}"/>
    <cellStyle name="měny 2 5 3 3 4" xfId="965" xr:uid="{3BA00BBC-EACC-44F1-AAA2-1BE94828E6E2}"/>
    <cellStyle name="měny 2 5 3 4" xfId="308" xr:uid="{4A477438-E79D-461B-B6F0-1EDC1439091E}"/>
    <cellStyle name="měny 2 5 3 4 2" xfId="691" xr:uid="{F756432D-16B6-46B0-99E1-8EDA1ADD3FEE}"/>
    <cellStyle name="měny 2 5 3 4 2 2" xfId="1457" xr:uid="{BDF52C4D-A425-473C-A3ED-4C98EFBFE940}"/>
    <cellStyle name="měny 2 5 3 4 3" xfId="1074" xr:uid="{A3AAA41D-8093-4952-8918-68C5F0765B71}"/>
    <cellStyle name="měny 2 5 3 5" xfId="472" xr:uid="{BAD925AA-5508-41B5-BC23-EC863949800F}"/>
    <cellStyle name="měny 2 5 3 5 2" xfId="855" xr:uid="{1284F87F-8D29-4609-83F1-C3608C1F961B}"/>
    <cellStyle name="měny 2 5 3 5 2 2" xfId="1621" xr:uid="{86697252-43AD-4930-BDF3-D81EC8947E78}"/>
    <cellStyle name="měny 2 5 3 5 3" xfId="1238" xr:uid="{1362277C-6C0E-49CE-AF7B-9E08440FCC8C}"/>
    <cellStyle name="měny 2 5 3 6" xfId="527" xr:uid="{1C0E2FC5-13FB-4D23-A55C-56BE8D5CB7E0}"/>
    <cellStyle name="měny 2 5 3 6 2" xfId="1293" xr:uid="{49E843B0-D95A-4987-A01E-B0660BBAB86E}"/>
    <cellStyle name="měny 2 5 3 7" xfId="144" xr:uid="{87C02B0A-4EED-4FB7-8F28-49A4963B17D2}"/>
    <cellStyle name="měny 2 5 3 8" xfId="910" xr:uid="{9DE5F131-6A89-453D-A508-6720BD0AE6C8}"/>
    <cellStyle name="měny 2 5 3 9" xfId="1676" xr:uid="{5648B907-39F7-4C47-9AD2-55510A33AC49}"/>
    <cellStyle name="měny 2 5 4" xfId="50" xr:uid="{00000000-0005-0000-0000-000031000000}"/>
    <cellStyle name="měny 2 5 4 2" xfId="107" xr:uid="{6E53AC14-6149-47B0-A6E0-5AA31626D7D9}"/>
    <cellStyle name="měny 2 5 4 2 2" xfId="435" xr:uid="{1AC85404-9E95-43DA-9393-EA8DB52CD889}"/>
    <cellStyle name="měny 2 5 4 2 2 2" xfId="818" xr:uid="{C0A1D67C-EFA0-4AF6-BCA7-866AAE4DF52F}"/>
    <cellStyle name="měny 2 5 4 2 2 2 2" xfId="1584" xr:uid="{017E130E-9C87-4890-B30D-EFAB30754A09}"/>
    <cellStyle name="měny 2 5 4 2 2 3" xfId="1201" xr:uid="{94345DC4-0823-4CBF-933E-D7843B8EACE6}"/>
    <cellStyle name="měny 2 5 4 2 3" xfId="654" xr:uid="{19464A56-7C43-4F82-AC38-31D4E7DC7489}"/>
    <cellStyle name="měny 2 5 4 2 3 2" xfId="1420" xr:uid="{8DA20371-DDBE-4FF0-BBEC-3CF8651EB49A}"/>
    <cellStyle name="měny 2 5 4 2 4" xfId="271" xr:uid="{93294425-784B-4F85-9AFF-71922D6A72C4}"/>
    <cellStyle name="měny 2 5 4 2 5" xfId="1037" xr:uid="{D1CC6458-8DC2-49F1-82A0-097D356D800B}"/>
    <cellStyle name="měny 2 5 4 2 6" xfId="1748" xr:uid="{70D23842-947C-4B39-BDC8-36E84D0DB093}"/>
    <cellStyle name="měny 2 5 4 3" xfId="217" xr:uid="{14377686-A3AD-44FF-A367-071B3EB866B1}"/>
    <cellStyle name="měny 2 5 4 3 2" xfId="381" xr:uid="{1753592D-D7F6-4A74-A3A9-64A048B9FB3E}"/>
    <cellStyle name="měny 2 5 4 3 2 2" xfId="764" xr:uid="{40B6A5E4-2EAD-4DCB-A64C-BC06C32C7B05}"/>
    <cellStyle name="měny 2 5 4 3 2 2 2" xfId="1530" xr:uid="{1A075EFC-768D-46B9-BFAD-FC29D9799E15}"/>
    <cellStyle name="měny 2 5 4 3 2 3" xfId="1147" xr:uid="{ECE8E101-BA43-4A52-8A53-23AFDC6946BD}"/>
    <cellStyle name="měny 2 5 4 3 3" xfId="600" xr:uid="{97DF6A98-FD17-4933-B110-0C18956FD35F}"/>
    <cellStyle name="měny 2 5 4 3 3 2" xfId="1366" xr:uid="{0AEF178D-1DC7-45F0-9C2E-1793CC507E91}"/>
    <cellStyle name="měny 2 5 4 3 4" xfId="983" xr:uid="{D6A0A821-763C-4F69-8C50-D94892C306CA}"/>
    <cellStyle name="měny 2 5 4 4" xfId="326" xr:uid="{ED75FBD3-0DA4-4F17-9C95-1C86CD65B05E}"/>
    <cellStyle name="měny 2 5 4 4 2" xfId="709" xr:uid="{39AE0F51-9215-423F-9E49-74DB226A4F0D}"/>
    <cellStyle name="měny 2 5 4 4 2 2" xfId="1475" xr:uid="{B35B1D3D-3EE9-4140-B2DE-A5654EB63CD4}"/>
    <cellStyle name="měny 2 5 4 4 3" xfId="1092" xr:uid="{2BA5E856-A8AA-4C8D-A89C-925941A50D02}"/>
    <cellStyle name="měny 2 5 4 5" xfId="490" xr:uid="{C53BE8DA-B7B7-4BE1-B191-1AF03DE82C0B}"/>
    <cellStyle name="měny 2 5 4 5 2" xfId="873" xr:uid="{83D0E4F8-F1F4-41B1-81EA-969A96FD9379}"/>
    <cellStyle name="měny 2 5 4 5 2 2" xfId="1639" xr:uid="{E0F8BA17-2C56-4414-9B31-0EE7360B4D07}"/>
    <cellStyle name="měny 2 5 4 5 3" xfId="1256" xr:uid="{54BB3582-0A9A-4BBB-8CC2-BC38582A5598}"/>
    <cellStyle name="měny 2 5 4 6" xfId="545" xr:uid="{B77C55F7-FA05-4BAA-AD5B-4AD6BF5A1C87}"/>
    <cellStyle name="měny 2 5 4 6 2" xfId="1311" xr:uid="{E9E221BC-79E4-4E66-9FE0-2D44F7E3380C}"/>
    <cellStyle name="měny 2 5 4 7" xfId="162" xr:uid="{9645D4C6-E934-44CC-A0B6-E4F83523698F}"/>
    <cellStyle name="měny 2 5 4 8" xfId="928" xr:uid="{03DCF0C6-94DC-453F-A436-BF6FD9036FE1}"/>
    <cellStyle name="měny 2 5 4 9" xfId="1694" xr:uid="{A28DB460-EC34-4515-A51F-606FE0915B3D}"/>
    <cellStyle name="měny 2 5 5" xfId="71" xr:uid="{9415B136-CBCB-4675-B39B-6559A615FD2C}"/>
    <cellStyle name="měny 2 5 5 2" xfId="399" xr:uid="{6196B895-4D47-4C5A-95D4-A41F946E6646}"/>
    <cellStyle name="měny 2 5 5 2 2" xfId="782" xr:uid="{36436DA0-6103-42E4-9C7B-C5620A5FCF6A}"/>
    <cellStyle name="měny 2 5 5 2 2 2" xfId="1548" xr:uid="{035102A7-7DD4-4BD7-AC28-1918B03CF105}"/>
    <cellStyle name="měny 2 5 5 2 3" xfId="1165" xr:uid="{1D2220F2-BE6A-4ABF-955E-CDDDB24F76B5}"/>
    <cellStyle name="měny 2 5 5 3" xfId="618" xr:uid="{1A959E49-DA2F-477E-B962-40BED6B8689D}"/>
    <cellStyle name="měny 2 5 5 3 2" xfId="1384" xr:uid="{6AFA3060-F15B-438C-AC87-CE8855272362}"/>
    <cellStyle name="měny 2 5 5 4" xfId="235" xr:uid="{DD9C6D61-2C93-4394-862D-822501F69317}"/>
    <cellStyle name="měny 2 5 5 5" xfId="1001" xr:uid="{12D5B7F0-1D02-4539-83D5-7DA703865DE0}"/>
    <cellStyle name="měny 2 5 5 6" xfId="1712" xr:uid="{2CB407F6-4BE9-46D2-8255-F6A92B058AE0}"/>
    <cellStyle name="měny 2 5 6" xfId="181" xr:uid="{87286906-5C14-43D8-9298-06102236F06C}"/>
    <cellStyle name="měny 2 5 6 2" xfId="345" xr:uid="{D4D62AC3-BC4D-4F5F-A648-456F47352F33}"/>
    <cellStyle name="měny 2 5 6 2 2" xfId="728" xr:uid="{5554B5AB-6CC2-4A58-AFBF-F38C848E21B1}"/>
    <cellStyle name="měny 2 5 6 2 2 2" xfId="1494" xr:uid="{55AEAC4A-06BA-4B1B-B09D-C6321A1AA9EE}"/>
    <cellStyle name="měny 2 5 6 2 3" xfId="1111" xr:uid="{1D14C299-3C3F-4375-B59C-7B600B9EE0FC}"/>
    <cellStyle name="měny 2 5 6 3" xfId="564" xr:uid="{9A8C3D99-538D-4D3B-BD60-FC420C162E86}"/>
    <cellStyle name="měny 2 5 6 3 2" xfId="1330" xr:uid="{B90F789C-ED0F-4E81-844B-EFD01DDEDB99}"/>
    <cellStyle name="měny 2 5 6 4" xfId="947" xr:uid="{C29753CB-8468-4746-BA61-1E24F28F07FB}"/>
    <cellStyle name="měny 2 5 7" xfId="290" xr:uid="{800E73B8-F758-44AE-9E43-D85D6C83A308}"/>
    <cellStyle name="měny 2 5 7 2" xfId="673" xr:uid="{E744CB2F-178C-4FDB-A1DB-37F08F921C69}"/>
    <cellStyle name="měny 2 5 7 2 2" xfId="1439" xr:uid="{DDB946A4-42BE-4D1D-8481-615716D5402D}"/>
    <cellStyle name="měny 2 5 7 3" xfId="1056" xr:uid="{D2C1CC98-F7BA-4459-941E-26E926F405CC}"/>
    <cellStyle name="měny 2 5 8" xfId="454" xr:uid="{512E9016-160A-404B-A4C0-EFD8F5D425DC}"/>
    <cellStyle name="měny 2 5 8 2" xfId="837" xr:uid="{F6EECD68-B8D4-4F49-9993-4E36317DB298}"/>
    <cellStyle name="měny 2 5 8 2 2" xfId="1603" xr:uid="{B26F9244-5C51-4232-A07A-0DD500A8FE3E}"/>
    <cellStyle name="měny 2 5 8 3" xfId="1220" xr:uid="{E4AA2A69-AF5D-4ED1-B60C-C03B5B233516}"/>
    <cellStyle name="měny 2 5 9" xfId="509" xr:uid="{614243F5-C161-4FB3-86A6-EC9CF94A3121}"/>
    <cellStyle name="měny 2 5 9 2" xfId="1275" xr:uid="{1C0D5D48-D5D7-4252-A2DE-4B26FD4BCC19}"/>
    <cellStyle name="měny 2 6" xfId="17" xr:uid="{00000000-0005-0000-0000-000032000000}"/>
    <cellStyle name="měny 2 6 10" xfId="895" xr:uid="{0E6AC581-9B07-4561-A5F0-0CC998A186BE}"/>
    <cellStyle name="měny 2 6 11" xfId="1661" xr:uid="{5F68D86D-27CA-4B48-9527-C8E0FD4281D8}"/>
    <cellStyle name="měny 2 6 2" xfId="35" xr:uid="{00000000-0005-0000-0000-000033000000}"/>
    <cellStyle name="měny 2 6 2 2" xfId="92" xr:uid="{D2986BC2-5892-442E-8D6F-6D7DF5EBDEF2}"/>
    <cellStyle name="měny 2 6 2 2 2" xfId="420" xr:uid="{6FD2CAF8-5E5A-47BC-A551-3413646AE885}"/>
    <cellStyle name="měny 2 6 2 2 2 2" xfId="803" xr:uid="{046745F7-4BD3-475C-9F07-6C3D16B0F352}"/>
    <cellStyle name="měny 2 6 2 2 2 2 2" xfId="1569" xr:uid="{34147C60-FED9-49DE-AACD-825A6008DC7F}"/>
    <cellStyle name="měny 2 6 2 2 2 3" xfId="1186" xr:uid="{DE63B49A-ABFF-4FDE-AE33-095A6843EA55}"/>
    <cellStyle name="měny 2 6 2 2 3" xfId="639" xr:uid="{C128B944-4BF5-43A5-8E4A-7FA26983FF8E}"/>
    <cellStyle name="měny 2 6 2 2 3 2" xfId="1405" xr:uid="{63519347-BBCA-4E07-9164-A155758B5329}"/>
    <cellStyle name="měny 2 6 2 2 4" xfId="256" xr:uid="{BD732C77-58D4-49CC-BC16-91CCD8866ED5}"/>
    <cellStyle name="měny 2 6 2 2 5" xfId="1022" xr:uid="{9FE0317C-5079-4CF0-B39E-13192F6325D0}"/>
    <cellStyle name="měny 2 6 2 2 6" xfId="1733" xr:uid="{69CE4412-2FA5-4B66-B122-85F59F2346DD}"/>
    <cellStyle name="měny 2 6 2 3" xfId="202" xr:uid="{FF4ACACB-C217-4B9A-949F-747E1A72C0C0}"/>
    <cellStyle name="měny 2 6 2 3 2" xfId="366" xr:uid="{C7EB4610-7A6E-4472-89F1-BFB75031472E}"/>
    <cellStyle name="měny 2 6 2 3 2 2" xfId="749" xr:uid="{4AAE192C-5152-4644-81DF-2B436D9227E6}"/>
    <cellStyle name="měny 2 6 2 3 2 2 2" xfId="1515" xr:uid="{56AA7641-1D16-47C0-A232-144C3EA09933}"/>
    <cellStyle name="měny 2 6 2 3 2 3" xfId="1132" xr:uid="{91191BE3-99A3-4BAE-93A6-24BF25EFB85B}"/>
    <cellStyle name="měny 2 6 2 3 3" xfId="585" xr:uid="{DEAB7EEE-0D29-4FEC-A8E6-C8DA23557B89}"/>
    <cellStyle name="měny 2 6 2 3 3 2" xfId="1351" xr:uid="{9C908E25-B19F-4CC8-8F7B-745769EBC0E5}"/>
    <cellStyle name="měny 2 6 2 3 4" xfId="968" xr:uid="{6325D6AB-14E4-49B0-ADF2-6757232990D7}"/>
    <cellStyle name="měny 2 6 2 4" xfId="311" xr:uid="{14E050BB-ACD7-49AD-868A-C3C9C2CBFBFD}"/>
    <cellStyle name="měny 2 6 2 4 2" xfId="694" xr:uid="{A03E6C1A-AF7E-4AE1-8F9B-F2252FC8529D}"/>
    <cellStyle name="měny 2 6 2 4 2 2" xfId="1460" xr:uid="{8D7AE96E-4BC3-4D0A-A340-3B547A81719E}"/>
    <cellStyle name="měny 2 6 2 4 3" xfId="1077" xr:uid="{F12F5E95-7DE5-4E19-9EBA-170AAB05D02A}"/>
    <cellStyle name="měny 2 6 2 5" xfId="475" xr:uid="{E1EF33A1-6008-43B5-A15B-7F7114F299EE}"/>
    <cellStyle name="měny 2 6 2 5 2" xfId="858" xr:uid="{BE2DAD25-EEBF-4FA9-9C97-A0ED930D8DB3}"/>
    <cellStyle name="měny 2 6 2 5 2 2" xfId="1624" xr:uid="{A5080ADD-310D-42B2-8F80-D51709578186}"/>
    <cellStyle name="měny 2 6 2 5 3" xfId="1241" xr:uid="{B2EE1377-3350-4611-A725-A803A48C0BEE}"/>
    <cellStyle name="měny 2 6 2 6" xfId="530" xr:uid="{25DBB92E-C460-4F39-AB65-8FD4FD5E26DA}"/>
    <cellStyle name="měny 2 6 2 6 2" xfId="1296" xr:uid="{5B865E62-B126-43F1-8CF7-93759C5A8CD5}"/>
    <cellStyle name="měny 2 6 2 7" xfId="147" xr:uid="{106AA606-B7F2-450F-8DF1-0163606799BB}"/>
    <cellStyle name="měny 2 6 2 8" xfId="913" xr:uid="{BF56D09E-0F93-4F04-A68C-8D4FF944E908}"/>
    <cellStyle name="měny 2 6 2 9" xfId="1679" xr:uid="{FE58BEF6-A491-44BC-8CB6-5E71FABD1171}"/>
    <cellStyle name="měny 2 6 3" xfId="53" xr:uid="{00000000-0005-0000-0000-000034000000}"/>
    <cellStyle name="měny 2 6 3 2" xfId="110" xr:uid="{70C558F1-A6AE-4306-B9CB-AB1CE54E0BD2}"/>
    <cellStyle name="měny 2 6 3 2 2" xfId="438" xr:uid="{F6C1F7AA-AA09-4033-A744-55F7F883429D}"/>
    <cellStyle name="měny 2 6 3 2 2 2" xfId="821" xr:uid="{C4E780EE-CCCF-453C-B891-95B1B3EC44ED}"/>
    <cellStyle name="měny 2 6 3 2 2 2 2" xfId="1587" xr:uid="{9B308026-33F9-48C5-87E9-31722EF6F27A}"/>
    <cellStyle name="měny 2 6 3 2 2 3" xfId="1204" xr:uid="{BBEA1D29-357E-4F72-9D70-29EAB35AE59C}"/>
    <cellStyle name="měny 2 6 3 2 3" xfId="657" xr:uid="{C30439F6-C313-4B7D-894A-0B58C2A92C96}"/>
    <cellStyle name="měny 2 6 3 2 3 2" xfId="1423" xr:uid="{A6206B82-3390-4DCF-AEF4-924ECB591B3D}"/>
    <cellStyle name="měny 2 6 3 2 4" xfId="274" xr:uid="{39D2CFEE-0E9B-464C-84C0-00E94FF2296B}"/>
    <cellStyle name="měny 2 6 3 2 5" xfId="1040" xr:uid="{FD467181-B759-44ED-BD85-4E03F008CF94}"/>
    <cellStyle name="měny 2 6 3 2 6" xfId="1751" xr:uid="{005CF60C-DECB-464F-AAFD-0191CE853737}"/>
    <cellStyle name="měny 2 6 3 3" xfId="220" xr:uid="{1BD9CF99-11E8-4BAE-8124-4D1A1D86B2BA}"/>
    <cellStyle name="měny 2 6 3 3 2" xfId="384" xr:uid="{21B0C776-AD9F-429D-B4BA-CEFC1BAB9923}"/>
    <cellStyle name="měny 2 6 3 3 2 2" xfId="767" xr:uid="{F875C666-055B-4BAC-8BFA-CE0E7064C228}"/>
    <cellStyle name="měny 2 6 3 3 2 2 2" xfId="1533" xr:uid="{365CB82A-D970-4670-B462-E62B0433572E}"/>
    <cellStyle name="měny 2 6 3 3 2 3" xfId="1150" xr:uid="{5D4B52FE-CA48-4A45-BF68-FD31FB8D6907}"/>
    <cellStyle name="měny 2 6 3 3 3" xfId="603" xr:uid="{A5BF7F5B-FBDA-47A8-A6B9-7DAFC2232291}"/>
    <cellStyle name="měny 2 6 3 3 3 2" xfId="1369" xr:uid="{FE37BB5D-C78E-4094-A9CA-6096C9C7EF6D}"/>
    <cellStyle name="měny 2 6 3 3 4" xfId="986" xr:uid="{3478FBB7-8D89-4F28-9142-AE4DC3763787}"/>
    <cellStyle name="měny 2 6 3 4" xfId="329" xr:uid="{3DBE103A-1564-46DC-A42D-77968B38317E}"/>
    <cellStyle name="měny 2 6 3 4 2" xfId="712" xr:uid="{D24F2B0D-AD0B-4B52-8986-343C2FCDA085}"/>
    <cellStyle name="měny 2 6 3 4 2 2" xfId="1478" xr:uid="{9E9FF386-DCAD-44FE-B106-5A53642D3ED2}"/>
    <cellStyle name="měny 2 6 3 4 3" xfId="1095" xr:uid="{EFBC78AD-4D7B-4147-99CF-A5D589D056BE}"/>
    <cellStyle name="měny 2 6 3 5" xfId="493" xr:uid="{C31206BB-2D0B-4BBD-8877-235D0F687C26}"/>
    <cellStyle name="měny 2 6 3 5 2" xfId="876" xr:uid="{FBFE666A-3A9A-4198-A9FA-0DEDE6BF49BA}"/>
    <cellStyle name="měny 2 6 3 5 2 2" xfId="1642" xr:uid="{EF6DEA8B-A569-41F1-B6AE-FF2A8A911735}"/>
    <cellStyle name="měny 2 6 3 5 3" xfId="1259" xr:uid="{66B82CB1-D1A6-4205-AC1E-F0B423596687}"/>
    <cellStyle name="měny 2 6 3 6" xfId="548" xr:uid="{4C7BB90D-EF25-43DF-A75A-A9456993BBCB}"/>
    <cellStyle name="měny 2 6 3 6 2" xfId="1314" xr:uid="{964B7E4A-8FC8-4652-AA95-7A5A39A286F9}"/>
    <cellStyle name="měny 2 6 3 7" xfId="165" xr:uid="{95014E9A-146C-478E-82EF-F59E66D27CCE}"/>
    <cellStyle name="měny 2 6 3 8" xfId="931" xr:uid="{4ACAFCE8-A382-4265-9442-84921C7ADA30}"/>
    <cellStyle name="měny 2 6 3 9" xfId="1697" xr:uid="{CEDE2011-0104-4BBD-B299-C10D294C77BD}"/>
    <cellStyle name="měny 2 6 4" xfId="74" xr:uid="{FDE3E353-2179-4804-BE03-73FD08DC9583}"/>
    <cellStyle name="měny 2 6 4 2" xfId="402" xr:uid="{B4455CD3-0852-488F-B117-F11601A192AC}"/>
    <cellStyle name="měny 2 6 4 2 2" xfId="785" xr:uid="{90498BBF-5758-4312-A7E5-86DCBDD5CB30}"/>
    <cellStyle name="měny 2 6 4 2 2 2" xfId="1551" xr:uid="{C1979C33-4DA8-4806-AB30-8328CB1FB5AF}"/>
    <cellStyle name="měny 2 6 4 2 3" xfId="1168" xr:uid="{CC9D1B50-7BE3-4491-8993-F4BA546348E4}"/>
    <cellStyle name="měny 2 6 4 3" xfId="621" xr:uid="{BBC2BFC9-FE2E-4572-81FE-BF8BAEDF7455}"/>
    <cellStyle name="měny 2 6 4 3 2" xfId="1387" xr:uid="{B5F2FE11-F429-43E1-9493-AF87A3DDEF25}"/>
    <cellStyle name="měny 2 6 4 4" xfId="238" xr:uid="{A3A0D509-8B7E-4A79-9E02-FF1CFB5F8974}"/>
    <cellStyle name="měny 2 6 4 5" xfId="1004" xr:uid="{948ED390-04D1-4928-9CB1-6779BE6972A7}"/>
    <cellStyle name="měny 2 6 4 6" xfId="1715" xr:uid="{546D880E-7455-4867-A457-64D282BE356A}"/>
    <cellStyle name="měny 2 6 5" xfId="184" xr:uid="{11BC5875-E6BD-4791-80B2-188947EAD45B}"/>
    <cellStyle name="měny 2 6 5 2" xfId="348" xr:uid="{9271DA68-CB85-4113-A5AD-3738030FEBF4}"/>
    <cellStyle name="měny 2 6 5 2 2" xfId="731" xr:uid="{96AADC6E-A5F3-4AB8-854C-BAF22B9947E6}"/>
    <cellStyle name="měny 2 6 5 2 2 2" xfId="1497" xr:uid="{04E2FF8A-31A8-4D2D-BCDE-1A8C0BF3AE26}"/>
    <cellStyle name="měny 2 6 5 2 3" xfId="1114" xr:uid="{98853594-E7BE-46DA-95ED-66362BCA2890}"/>
    <cellStyle name="měny 2 6 5 3" xfId="567" xr:uid="{A41CFEFA-C388-4286-A7F9-5C10A4AEF88E}"/>
    <cellStyle name="měny 2 6 5 3 2" xfId="1333" xr:uid="{768A3587-7CCB-452D-8A8D-44287A676710}"/>
    <cellStyle name="měny 2 6 5 4" xfId="950" xr:uid="{ECA20739-A3F7-4E01-B0DD-1C11CDBC3599}"/>
    <cellStyle name="měny 2 6 6" xfId="293" xr:uid="{D810BE3A-C5B0-4667-A27E-417E2A41CD15}"/>
    <cellStyle name="měny 2 6 6 2" xfId="676" xr:uid="{D176F8B4-D3C4-42AF-ABFC-EDF821AE01A9}"/>
    <cellStyle name="měny 2 6 6 2 2" xfId="1442" xr:uid="{AFF5A451-B618-4D64-94B4-4E3FEAB3CDC0}"/>
    <cellStyle name="měny 2 6 6 3" xfId="1059" xr:uid="{0582CF27-3618-4C4F-859A-8A813C272343}"/>
    <cellStyle name="měny 2 6 7" xfId="457" xr:uid="{15F421BF-B30E-45BA-8463-B5F0626882B7}"/>
    <cellStyle name="měny 2 6 7 2" xfId="840" xr:uid="{2450D0C9-3DEB-45B7-A2EF-D0624DB9242F}"/>
    <cellStyle name="měny 2 6 7 2 2" xfId="1606" xr:uid="{1D7B2724-8FC0-4BAB-91BE-8FD05BBB77E7}"/>
    <cellStyle name="měny 2 6 7 3" xfId="1223" xr:uid="{D4301D22-CBB6-47FF-A21B-20B9A755DD67}"/>
    <cellStyle name="měny 2 6 8" xfId="512" xr:uid="{0B5FE125-2E6F-42AB-8516-B6B8034EC9F0}"/>
    <cellStyle name="měny 2 6 8 2" xfId="1278" xr:uid="{42E5F5FD-ABF2-4260-B781-D0952A0C0140}"/>
    <cellStyle name="měny 2 6 9" xfId="129" xr:uid="{B1A6288F-C255-4005-819B-9684294DE0AA}"/>
    <cellStyle name="měny 2 7" xfId="26" xr:uid="{00000000-0005-0000-0000-000035000000}"/>
    <cellStyle name="měny 2 7 2" xfId="83" xr:uid="{B30807E4-56EC-431F-BE61-A9B0F5B04810}"/>
    <cellStyle name="měny 2 7 2 2" xfId="411" xr:uid="{219D2E78-2802-478F-892A-83AC55DA3632}"/>
    <cellStyle name="měny 2 7 2 2 2" xfId="794" xr:uid="{86B92C5E-F471-4884-AC42-8DD07E36B658}"/>
    <cellStyle name="měny 2 7 2 2 2 2" xfId="1560" xr:uid="{0F473899-6D12-44AA-A6D8-EC386E48633F}"/>
    <cellStyle name="měny 2 7 2 2 3" xfId="1177" xr:uid="{0DA9A14B-2354-4B34-80DE-9B68DF86F6A7}"/>
    <cellStyle name="měny 2 7 2 3" xfId="630" xr:uid="{9F98E1E7-B210-4C53-9473-F9B18F580CDE}"/>
    <cellStyle name="měny 2 7 2 3 2" xfId="1396" xr:uid="{ACDD8C1C-1E4E-401B-8C41-8D48BFE6980D}"/>
    <cellStyle name="měny 2 7 2 4" xfId="247" xr:uid="{615C364B-F924-46FD-8634-F1D1D8704D1A}"/>
    <cellStyle name="měny 2 7 2 5" xfId="1013" xr:uid="{6A35A070-6435-4294-A9F7-03A3E945A4DB}"/>
    <cellStyle name="měny 2 7 2 6" xfId="1724" xr:uid="{88031BC1-EB6C-40AE-B5E5-9F6743F5FB31}"/>
    <cellStyle name="měny 2 7 3" xfId="193" xr:uid="{9EE2B686-185D-4E98-9504-350C1DD62A63}"/>
    <cellStyle name="měny 2 7 3 2" xfId="357" xr:uid="{AAD1B7B0-8659-4E9C-AE5C-2C7BE7B198AC}"/>
    <cellStyle name="měny 2 7 3 2 2" xfId="740" xr:uid="{689C13C7-AB72-444E-9430-6F61E041E312}"/>
    <cellStyle name="měny 2 7 3 2 2 2" xfId="1506" xr:uid="{AD4E5D6B-A574-446F-951F-89C63D602702}"/>
    <cellStyle name="měny 2 7 3 2 3" xfId="1123" xr:uid="{03653203-12CD-443E-B423-70C59A3575FF}"/>
    <cellStyle name="měny 2 7 3 3" xfId="576" xr:uid="{04FD4E75-7E2F-4C8A-9C50-F7A078E2CFA3}"/>
    <cellStyle name="měny 2 7 3 3 2" xfId="1342" xr:uid="{9C30F1CB-3131-4FE7-9DD7-933701EBE371}"/>
    <cellStyle name="měny 2 7 3 4" xfId="959" xr:uid="{B63D45BA-A8D2-4C50-A2FD-532064C343B2}"/>
    <cellStyle name="měny 2 7 4" xfId="302" xr:uid="{8BD4CB36-59C4-4819-B6CA-218450A40352}"/>
    <cellStyle name="měny 2 7 4 2" xfId="685" xr:uid="{71CDD621-63E5-404C-8EE7-46F26BC4ACF9}"/>
    <cellStyle name="měny 2 7 4 2 2" xfId="1451" xr:uid="{FC167046-4D2F-4CE2-9B80-98F46D6EE57A}"/>
    <cellStyle name="měny 2 7 4 3" xfId="1068" xr:uid="{2323E21E-B770-4295-AD8D-EE9B588B42D3}"/>
    <cellStyle name="měny 2 7 5" xfId="466" xr:uid="{ED6ED203-0BF1-44A6-BB31-C09670F0A355}"/>
    <cellStyle name="měny 2 7 5 2" xfId="849" xr:uid="{05919428-AC86-4A3A-931B-351A0CA4E843}"/>
    <cellStyle name="měny 2 7 5 2 2" xfId="1615" xr:uid="{AC97CBFB-FED6-4022-BD9F-82D11DECEF46}"/>
    <cellStyle name="měny 2 7 5 3" xfId="1232" xr:uid="{45523AE6-EECC-49E7-ACD6-3F01BF03BC48}"/>
    <cellStyle name="měny 2 7 6" xfId="521" xr:uid="{4497CB62-9BE6-4AE7-81C6-7A9C131F9892}"/>
    <cellStyle name="měny 2 7 6 2" xfId="1287" xr:uid="{B445A7E9-0135-4BD3-AC71-E0837533A400}"/>
    <cellStyle name="měny 2 7 7" xfId="138" xr:uid="{EA9BE0A1-F798-44CA-BDB9-1B97CC152685}"/>
    <cellStyle name="měny 2 7 8" xfId="904" xr:uid="{6C3EB896-E089-445A-B151-933077FECC0C}"/>
    <cellStyle name="měny 2 7 9" xfId="1670" xr:uid="{56591B28-AFC4-463B-BFFB-8387A00E9BC1}"/>
    <cellStyle name="měny 2 8" xfId="44" xr:uid="{00000000-0005-0000-0000-000036000000}"/>
    <cellStyle name="měny 2 8 2" xfId="101" xr:uid="{7360A121-913B-4871-816D-F026D76777A8}"/>
    <cellStyle name="měny 2 8 2 2" xfId="429" xr:uid="{8D59CB89-BDDB-4050-94EF-CBBE2F0B1BCE}"/>
    <cellStyle name="měny 2 8 2 2 2" xfId="812" xr:uid="{AACF4B52-85A3-47A7-9CBA-E0D79FB29EE6}"/>
    <cellStyle name="měny 2 8 2 2 2 2" xfId="1578" xr:uid="{633DBA90-72BD-43CB-8413-6131423BBD75}"/>
    <cellStyle name="měny 2 8 2 2 3" xfId="1195" xr:uid="{D615EE46-6000-4CFC-A381-CE0BD319B6C8}"/>
    <cellStyle name="měny 2 8 2 3" xfId="648" xr:uid="{94207879-2435-4E92-8CC7-6531E9E6B627}"/>
    <cellStyle name="měny 2 8 2 3 2" xfId="1414" xr:uid="{BD22253F-D254-42FD-AEB0-7DD3237E55D0}"/>
    <cellStyle name="měny 2 8 2 4" xfId="265" xr:uid="{AD65C77F-BCD4-4403-9999-6EAAF8171A55}"/>
    <cellStyle name="měny 2 8 2 5" xfId="1031" xr:uid="{90034295-C6C3-40D3-A04E-F96EE04E1716}"/>
    <cellStyle name="měny 2 8 2 6" xfId="1742" xr:uid="{9913614E-5321-4D53-88D5-D1AFA79FABAD}"/>
    <cellStyle name="měny 2 8 3" xfId="211" xr:uid="{F07EAB5B-71F0-4E46-8A36-94F31D8D0688}"/>
    <cellStyle name="měny 2 8 3 2" xfId="375" xr:uid="{001038A0-181A-4A1B-9D47-A624BC89E9B2}"/>
    <cellStyle name="měny 2 8 3 2 2" xfId="758" xr:uid="{E84CB91E-6078-433A-8DB7-FD9BA02F0B7F}"/>
    <cellStyle name="měny 2 8 3 2 2 2" xfId="1524" xr:uid="{7A93AD68-37B3-480E-815C-6C4A122AFF5E}"/>
    <cellStyle name="měny 2 8 3 2 3" xfId="1141" xr:uid="{CFC06524-3BD3-4522-AB93-8C2EB177337D}"/>
    <cellStyle name="měny 2 8 3 3" xfId="594" xr:uid="{6A1CCA1D-EC49-4D70-9A98-A56C69342D06}"/>
    <cellStyle name="měny 2 8 3 3 2" xfId="1360" xr:uid="{955958DF-BA15-478F-A174-40E4959A2067}"/>
    <cellStyle name="měny 2 8 3 4" xfId="977" xr:uid="{0EF324FC-250B-4376-82AD-BC9904D28224}"/>
    <cellStyle name="měny 2 8 4" xfId="320" xr:uid="{58C7E45C-557A-43FD-81DB-CA0D7716E180}"/>
    <cellStyle name="měny 2 8 4 2" xfId="703" xr:uid="{51275568-5331-458D-92C3-853924D42D01}"/>
    <cellStyle name="měny 2 8 4 2 2" xfId="1469" xr:uid="{DD8ACBAC-6E2D-4423-AE60-371FF45E130B}"/>
    <cellStyle name="měny 2 8 4 3" xfId="1086" xr:uid="{370E0C96-3DFE-48EA-8345-7282C056FB38}"/>
    <cellStyle name="měny 2 8 5" xfId="484" xr:uid="{BBEB72E0-73E0-4C75-97B7-A93BEC0228CC}"/>
    <cellStyle name="měny 2 8 5 2" xfId="867" xr:uid="{9020D787-F074-4D8B-BD50-41DF3FBC20A0}"/>
    <cellStyle name="měny 2 8 5 2 2" xfId="1633" xr:uid="{E889FF06-FF1C-4594-B738-58D90EBF314F}"/>
    <cellStyle name="měny 2 8 5 3" xfId="1250" xr:uid="{504EC3F4-32BB-4543-AF95-C1A6214B6CC6}"/>
    <cellStyle name="měny 2 8 6" xfId="539" xr:uid="{94B9AEFA-ADEC-4D2C-ADF6-4AD227450C75}"/>
    <cellStyle name="měny 2 8 6 2" xfId="1305" xr:uid="{55DEFDED-15CE-4B96-959F-1C6B22949FC7}"/>
    <cellStyle name="měny 2 8 7" xfId="156" xr:uid="{EBEE513C-1E15-4F72-875D-7AF8E5764BBD}"/>
    <cellStyle name="měny 2 8 8" xfId="922" xr:uid="{4E2BD881-1D72-4219-9939-77D5BC317384}"/>
    <cellStyle name="měny 2 8 9" xfId="1688" xr:uid="{B8AA22FF-9EC7-4EE1-A6A4-AB96B076DA40}"/>
    <cellStyle name="měny 2 9" xfId="64" xr:uid="{30DBD912-446A-49E5-9F41-11244CD9F309}"/>
    <cellStyle name="měny 2 9 2" xfId="393" xr:uid="{45E3C923-85F8-45E3-AD22-B9D95C480F0C}"/>
    <cellStyle name="měny 2 9 2 2" xfId="776" xr:uid="{5B66F5CE-68A0-4706-8CFD-D4BC25485ADB}"/>
    <cellStyle name="měny 2 9 2 2 2" xfId="1542" xr:uid="{451046B8-A1ED-4D33-AE5F-0E955F577355}"/>
    <cellStyle name="měny 2 9 2 3" xfId="1159" xr:uid="{3BBED213-D521-4CF4-8326-3FBFD56290E8}"/>
    <cellStyle name="měny 2 9 3" xfId="612" xr:uid="{CC8FC857-2358-4DB1-A919-EEADA3A35A0E}"/>
    <cellStyle name="měny 2 9 3 2" xfId="1378" xr:uid="{BF11D2D4-6BFD-454C-935C-CF38334FF8AE}"/>
    <cellStyle name="měny 2 9 4" xfId="229" xr:uid="{14E3E2D9-2D1B-484C-9224-270D547B54BA}"/>
    <cellStyle name="měny 2 9 5" xfId="995" xr:uid="{D6E2429B-8556-4641-BCE5-548E84A8B02C}"/>
    <cellStyle name="měny 2 9 6" xfId="1706" xr:uid="{90D18D03-6ACB-4BE5-BEC4-183448FB7783}"/>
    <cellStyle name="Normální" xfId="0" builtinId="0"/>
    <cellStyle name="Normální 10" xfId="1782" xr:uid="{224A637A-7A05-49BC-81B5-24227F2AE126}"/>
    <cellStyle name="Normální 11" xfId="1783" xr:uid="{16066B4C-0D46-4497-A38F-867FB1D20280}"/>
    <cellStyle name="normální 2" xfId="3" xr:uid="{00000000-0005-0000-0000-000038000000}"/>
    <cellStyle name="normální 2 2" xfId="175" xr:uid="{5B9184F4-E0C7-4F01-AAB1-AED385CAE704}"/>
    <cellStyle name="normální 2 2 2" xfId="339" xr:uid="{3AC84C5E-8F48-411D-9756-9BB7176F9D67}"/>
    <cellStyle name="normální 2 2 2 2" xfId="722" xr:uid="{BB7AB6D8-D0BC-4E62-A3CC-BDE16237F4FF}"/>
    <cellStyle name="normální 2 2 2 2 2" xfId="1488" xr:uid="{659713FB-1D04-4160-B02F-0BB346E15F8D}"/>
    <cellStyle name="normální 2 2 2 2 2 2" xfId="1779" xr:uid="{1BF56811-44DB-4B55-87B4-D047D5F74E40}"/>
    <cellStyle name="normální 2 2 2 2 3" xfId="1769" xr:uid="{1D698640-72DD-42ED-9700-D47DD7E61A70}"/>
    <cellStyle name="normální 2 2 2 3" xfId="1105" xr:uid="{5E93B997-F4EC-427C-A5FE-E42EF14B83D5}"/>
    <cellStyle name="normální 2 2 2 3 2" xfId="1774" xr:uid="{DFF351A9-3C1B-4D4E-AD1B-ECAB6E275F61}"/>
    <cellStyle name="normální 2 2 2 4" xfId="1764" xr:uid="{1D054A0F-8749-4601-B762-F1C13F7F3B20}"/>
    <cellStyle name="normální 2 2 3" xfId="558" xr:uid="{56AF0A75-ED90-40AF-B36B-51A71149779F}"/>
    <cellStyle name="normální 2 2 3 2" xfId="1324" xr:uid="{55D1F564-D70C-438F-AA2F-CF8C79673710}"/>
    <cellStyle name="normální 2 2 3 2 2" xfId="1777" xr:uid="{F503BCF7-F959-4152-A476-2E3B046AF863}"/>
    <cellStyle name="normální 2 2 3 3" xfId="1767" xr:uid="{78A6E08A-80FA-445F-8D58-2133F7790E7A}"/>
    <cellStyle name="normální 2 2 4" xfId="941" xr:uid="{E6923E81-ACC0-4ECF-8E93-C7CDB2E38B32}"/>
    <cellStyle name="normální 2 2 4 2" xfId="1772" xr:uid="{73B113FC-1F68-4D07-9F9F-5F90D4E3D7B4}"/>
    <cellStyle name="normální 2 2 5" xfId="1762" xr:uid="{ADE88A4D-2973-4807-9169-BF5D8472307E}"/>
    <cellStyle name="normální 2 3" xfId="284" xr:uid="{F411ECF9-9D0E-41C0-A87A-91A86972C6A1}"/>
    <cellStyle name="normální 2 3 2" xfId="667" xr:uid="{ABF67331-6DD2-4876-967D-34D2985F0551}"/>
    <cellStyle name="normální 2 3 2 2" xfId="1433" xr:uid="{E5C5BC22-92C3-4C55-AA49-2F6E26ACADE8}"/>
    <cellStyle name="normální 2 3 2 2 2" xfId="1778" xr:uid="{5BA948CD-D2F6-42A4-AD8B-5B1350571FB6}"/>
    <cellStyle name="normální 2 3 2 3" xfId="1768" xr:uid="{09AE985A-4D8B-4AA6-85FD-A7C66E674A5B}"/>
    <cellStyle name="normální 2 3 3" xfId="1050" xr:uid="{A0BC6669-CF54-481D-A7CD-5252291ABAD5}"/>
    <cellStyle name="normální 2 3 3 2" xfId="1773" xr:uid="{4EFD9F25-7026-4AC4-AAC2-49B0E916078A}"/>
    <cellStyle name="normální 2 3 4" xfId="1763" xr:uid="{8AA90D62-A089-4648-97D3-20E07DBC6DE0}"/>
    <cellStyle name="normální 2 4" xfId="448" xr:uid="{E01C0710-DCF3-40D5-9ACC-35C215030DA2}"/>
    <cellStyle name="normální 2 4 2" xfId="831" xr:uid="{01EB6902-3CBC-4E8F-BD43-87F8962CFD32}"/>
    <cellStyle name="normální 2 4 2 2" xfId="1597" xr:uid="{A89324E0-82B3-4FF3-8F07-F488B1FE3527}"/>
    <cellStyle name="normální 2 4 2 2 2" xfId="1780" xr:uid="{51576BB2-79DC-40A3-BCC2-4B162834D1F4}"/>
    <cellStyle name="normální 2 4 2 3" xfId="1770" xr:uid="{78AA62F5-5A25-43AA-86BE-B20F99E4A177}"/>
    <cellStyle name="normální 2 4 3" xfId="1214" xr:uid="{950A8A91-7E32-448A-B274-8084795BECDB}"/>
    <cellStyle name="normální 2 4 3 2" xfId="1775" xr:uid="{B044A4C2-C0D2-4B21-8EC0-F39000603D9D}"/>
    <cellStyle name="normální 2 4 4" xfId="1765" xr:uid="{0FAB695C-CBE5-44F5-A6E2-1C847FEC6756}"/>
    <cellStyle name="normální 2 5" xfId="503" xr:uid="{750934C8-76FB-4261-991D-F01FE0EBBAEE}"/>
    <cellStyle name="normální 2 5 2" xfId="1269" xr:uid="{54B0FF1D-03F2-4188-A422-822DBA9A6139}"/>
    <cellStyle name="normální 2 5 2 2" xfId="1776" xr:uid="{D42EBE50-0F0D-4221-A635-0267AE2AD809}"/>
    <cellStyle name="normální 2 5 3" xfId="1766" xr:uid="{47F2D8D5-B4BD-484C-BD9F-DEC64927939F}"/>
    <cellStyle name="normální 2 6" xfId="120" xr:uid="{58325059-0D91-4406-81A5-ED6B94E52D99}"/>
    <cellStyle name="normální 2 6 2" xfId="1761" xr:uid="{1AA4F259-8DAB-4943-9081-DEE6A9110CBB}"/>
    <cellStyle name="normální 2 7" xfId="886" xr:uid="{8E7B27AD-84D4-471C-90A9-25A0EEE3ABE5}"/>
    <cellStyle name="normální 2 7 2" xfId="1771" xr:uid="{331BCD45-EFCA-4F28-ACBA-FCE533E655F4}"/>
    <cellStyle name="normální 2 8" xfId="1652" xr:uid="{99D1A4D7-BEE9-4939-A356-D227B020390E}"/>
    <cellStyle name="normální 2 8 2" xfId="1781" xr:uid="{ED955200-78FC-4D48-A1E7-B330DF0E4C04}"/>
    <cellStyle name="normální 2 9" xfId="1760" xr:uid="{98F8F4D4-5FA0-4A87-86F3-9C4320EA6CA6}"/>
    <cellStyle name="normální 3" xfId="4" xr:uid="{00000000-0005-0000-0000-000039000000}"/>
    <cellStyle name="normální 4" xfId="5" xr:uid="{00000000-0005-0000-0000-00003A000000}"/>
    <cellStyle name="Normální 5" xfId="6" xr:uid="{00000000-0005-0000-0000-00003B000000}"/>
    <cellStyle name="Normální 6" xfId="8" xr:uid="{00000000-0005-0000-0000-00003C000000}"/>
    <cellStyle name="Normální 7" xfId="62" xr:uid="{56AB2F74-8964-4C3D-8A8D-9B19EBAA9017}"/>
    <cellStyle name="Normální 8" xfId="65" xr:uid="{E81AD3EF-FCDD-46F7-8FBC-2F2BDA671A59}"/>
    <cellStyle name="Normální 9" xfId="63" xr:uid="{7F378511-EB3A-47D3-9A26-87880D9F9037}"/>
    <cellStyle name="normální_RTP_RUNSTUK_1" xfId="7" xr:uid="{00000000-0005-0000-0000-00003E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0</xdr:row>
      <xdr:rowOff>114300</xdr:rowOff>
    </xdr:from>
    <xdr:to>
      <xdr:col>3</xdr:col>
      <xdr:colOff>3791046</xdr:colOff>
      <xdr:row>2</xdr:row>
      <xdr:rowOff>123825</xdr:rowOff>
    </xdr:to>
    <xdr:pic>
      <xdr:nvPicPr>
        <xdr:cNvPr id="2" name="Picture 9" descr="jídelní_lístek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6750" y="114300"/>
          <a:ext cx="3759296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438150</xdr:colOff>
      <xdr:row>62</xdr:row>
      <xdr:rowOff>66675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857750"/>
          <a:ext cx="1114425" cy="982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192</xdr:row>
      <xdr:rowOff>0</xdr:rowOff>
    </xdr:from>
    <xdr:to>
      <xdr:col>1</xdr:col>
      <xdr:colOff>438150</xdr:colOff>
      <xdr:row>225</xdr:row>
      <xdr:rowOff>66675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100500"/>
          <a:ext cx="1114425" cy="666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1</xdr:row>
          <xdr:rowOff>28575</xdr:rowOff>
        </xdr:from>
        <xdr:to>
          <xdr:col>7</xdr:col>
          <xdr:colOff>9525</xdr:colOff>
          <xdr:row>3</xdr:row>
          <xdr:rowOff>47625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4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cs-CZ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Export do PowerKey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FF0000"/>
    <pageSetUpPr fitToPage="1"/>
  </sheetPr>
  <dimension ref="A1:P55"/>
  <sheetViews>
    <sheetView showGridLines="0" topLeftCell="A6" zoomScale="90" zoomScaleNormal="90" workbookViewId="0">
      <selection activeCell="B9" sqref="B1:B1048576"/>
    </sheetView>
  </sheetViews>
  <sheetFormatPr defaultRowHeight="14.25"/>
  <cols>
    <col min="1" max="1" width="11" style="38" customWidth="1"/>
    <col min="2" max="3" width="5.7109375" style="37" customWidth="1"/>
    <col min="4" max="4" width="23.7109375" style="38" customWidth="1"/>
    <col min="5" max="6" width="5.7109375" style="37" customWidth="1"/>
    <col min="7" max="7" width="23.7109375" style="38" customWidth="1"/>
    <col min="8" max="9" width="8.7109375" style="37" customWidth="1"/>
    <col min="10" max="10" width="16.7109375" style="38" customWidth="1"/>
    <col min="11" max="12" width="5.7109375" style="37" customWidth="1"/>
    <col min="13" max="13" width="23.7109375" style="38" customWidth="1"/>
    <col min="14" max="15" width="5.7109375" style="37" customWidth="1"/>
    <col min="16" max="16" width="23.7109375" style="38" customWidth="1"/>
    <col min="17" max="16384" width="9.140625" style="38"/>
  </cols>
  <sheetData>
    <row r="1" spans="2:16" s="36" customFormat="1" ht="15">
      <c r="B1" s="35"/>
      <c r="C1" s="35"/>
      <c r="E1" s="37"/>
      <c r="F1" s="37"/>
      <c r="H1" s="37"/>
      <c r="I1" s="37"/>
      <c r="K1" s="37"/>
      <c r="L1" s="37"/>
      <c r="N1" s="37"/>
      <c r="O1" s="37"/>
    </row>
    <row r="4" spans="2:16" ht="15">
      <c r="H4" s="35"/>
      <c r="I4" s="35"/>
      <c r="J4" s="39"/>
    </row>
    <row r="6" spans="2:16" ht="22.5" customHeight="1"/>
    <row r="7" spans="2:16" ht="22.5" customHeight="1">
      <c r="B7" s="485" t="s">
        <v>222</v>
      </c>
      <c r="C7" s="486"/>
      <c r="D7" s="486"/>
      <c r="E7" s="486"/>
      <c r="F7" s="486"/>
      <c r="G7" s="486"/>
      <c r="H7" s="486"/>
      <c r="I7" s="486"/>
      <c r="J7" s="486"/>
      <c r="K7" s="486"/>
      <c r="L7" s="486"/>
      <c r="M7" s="486"/>
      <c r="N7" s="486"/>
      <c r="O7" s="486"/>
      <c r="P7" s="487"/>
    </row>
    <row r="8" spans="2:16" ht="2.25" customHeight="1">
      <c r="B8" s="40"/>
      <c r="P8" s="347"/>
    </row>
    <row r="9" spans="2:16" s="36" customFormat="1" ht="15">
      <c r="B9" s="488" t="s">
        <v>51</v>
      </c>
      <c r="C9" s="489"/>
      <c r="D9" s="490"/>
      <c r="E9" s="488" t="s">
        <v>6</v>
      </c>
      <c r="F9" s="489"/>
      <c r="G9" s="490"/>
      <c r="H9" s="488" t="s">
        <v>52</v>
      </c>
      <c r="I9" s="489"/>
      <c r="J9" s="490"/>
      <c r="K9" s="488" t="s">
        <v>7</v>
      </c>
      <c r="L9" s="489"/>
      <c r="M9" s="490"/>
      <c r="N9" s="488" t="s">
        <v>8</v>
      </c>
      <c r="O9" s="489"/>
      <c r="P9" s="490"/>
    </row>
    <row r="10" spans="2:16" s="41" customFormat="1" ht="12.75">
      <c r="B10" s="491">
        <v>45229</v>
      </c>
      <c r="C10" s="492"/>
      <c r="D10" s="493"/>
      <c r="E10" s="491">
        <f>B10+1</f>
        <v>45230</v>
      </c>
      <c r="F10" s="492"/>
      <c r="G10" s="493"/>
      <c r="H10" s="491">
        <f t="shared" ref="H10" si="0">E10+1</f>
        <v>45231</v>
      </c>
      <c r="I10" s="492"/>
      <c r="J10" s="493"/>
      <c r="K10" s="491">
        <f>H10+1</f>
        <v>45232</v>
      </c>
      <c r="L10" s="492"/>
      <c r="M10" s="493"/>
      <c r="N10" s="491">
        <f t="shared" ref="N10" si="1">K10+1</f>
        <v>45233</v>
      </c>
      <c r="O10" s="492"/>
      <c r="P10" s="493"/>
    </row>
    <row r="11" spans="2:16" s="5" customFormat="1" ht="13.5" customHeight="1">
      <c r="B11" s="494" t="s">
        <v>111</v>
      </c>
      <c r="C11" s="495"/>
      <c r="D11" s="496"/>
      <c r="E11" s="494" t="s">
        <v>111</v>
      </c>
      <c r="F11" s="495"/>
      <c r="G11" s="496"/>
      <c r="H11" s="494" t="s">
        <v>111</v>
      </c>
      <c r="I11" s="495"/>
      <c r="J11" s="496"/>
      <c r="K11" s="494" t="s">
        <v>111</v>
      </c>
      <c r="L11" s="495"/>
      <c r="M11" s="496"/>
      <c r="N11" s="494" t="s">
        <v>111</v>
      </c>
      <c r="O11" s="495"/>
      <c r="P11" s="496"/>
    </row>
    <row r="12" spans="2:16" s="387" customFormat="1" ht="27.95" customHeight="1">
      <c r="B12" s="384" t="s">
        <v>45</v>
      </c>
      <c r="C12" s="481" t="s">
        <v>122</v>
      </c>
      <c r="D12" s="482"/>
      <c r="E12" s="385" t="s">
        <v>45</v>
      </c>
      <c r="F12" s="501" t="s">
        <v>123</v>
      </c>
      <c r="G12" s="482"/>
      <c r="H12" s="385" t="s">
        <v>45</v>
      </c>
      <c r="I12" s="501" t="s">
        <v>124</v>
      </c>
      <c r="J12" s="482"/>
      <c r="K12" s="386" t="s">
        <v>45</v>
      </c>
      <c r="L12" s="505" t="s">
        <v>125</v>
      </c>
      <c r="M12" s="507"/>
      <c r="N12" s="386" t="s">
        <v>45</v>
      </c>
      <c r="O12" s="481" t="s">
        <v>126</v>
      </c>
      <c r="P12" s="502"/>
    </row>
    <row r="13" spans="2:16" s="41" customFormat="1" ht="12.95" customHeight="1">
      <c r="B13" s="497" t="s">
        <v>48</v>
      </c>
      <c r="C13" s="498"/>
      <c r="D13" s="348" t="s">
        <v>127</v>
      </c>
      <c r="E13" s="504" t="s">
        <v>48</v>
      </c>
      <c r="F13" s="498"/>
      <c r="G13" s="348" t="s">
        <v>128</v>
      </c>
      <c r="H13" s="504" t="s">
        <v>48</v>
      </c>
      <c r="I13" s="498"/>
      <c r="J13" s="348" t="s">
        <v>129</v>
      </c>
      <c r="K13" s="503" t="s">
        <v>48</v>
      </c>
      <c r="L13" s="500"/>
      <c r="M13" s="349" t="s">
        <v>130</v>
      </c>
      <c r="N13" s="503" t="s">
        <v>48</v>
      </c>
      <c r="O13" s="500"/>
      <c r="P13" s="245" t="s">
        <v>131</v>
      </c>
    </row>
    <row r="14" spans="2:16" s="41" customFormat="1" ht="12.95" customHeight="1">
      <c r="B14" s="452" t="s">
        <v>187</v>
      </c>
      <c r="C14" s="432"/>
      <c r="D14" s="383" t="s">
        <v>189</v>
      </c>
      <c r="E14" s="452" t="s">
        <v>187</v>
      </c>
      <c r="F14" s="432"/>
      <c r="G14" s="383" t="s">
        <v>189</v>
      </c>
      <c r="H14" s="452" t="s">
        <v>187</v>
      </c>
      <c r="I14" s="432"/>
      <c r="J14" s="383" t="s">
        <v>189</v>
      </c>
      <c r="K14" s="452" t="s">
        <v>187</v>
      </c>
      <c r="L14" s="432"/>
      <c r="M14" s="383" t="s">
        <v>189</v>
      </c>
      <c r="N14" s="452" t="s">
        <v>187</v>
      </c>
      <c r="O14" s="432"/>
      <c r="P14" s="383" t="s">
        <v>189</v>
      </c>
    </row>
    <row r="15" spans="2:16" s="387" customFormat="1" ht="27.95" customHeight="1">
      <c r="B15" s="384" t="s">
        <v>46</v>
      </c>
      <c r="C15" s="481" t="s">
        <v>112</v>
      </c>
      <c r="D15" s="482"/>
      <c r="E15" s="385" t="s">
        <v>46</v>
      </c>
      <c r="F15" s="481" t="s">
        <v>132</v>
      </c>
      <c r="G15" s="482"/>
      <c r="H15" s="385" t="s">
        <v>46</v>
      </c>
      <c r="I15" s="481" t="s">
        <v>133</v>
      </c>
      <c r="J15" s="482"/>
      <c r="K15" s="386" t="s">
        <v>46</v>
      </c>
      <c r="L15" s="483" t="s">
        <v>203</v>
      </c>
      <c r="M15" s="484"/>
      <c r="N15" s="386" t="s">
        <v>46</v>
      </c>
      <c r="O15" s="505" t="s">
        <v>113</v>
      </c>
      <c r="P15" s="506"/>
    </row>
    <row r="16" spans="2:16" s="41" customFormat="1" ht="12.95" customHeight="1">
      <c r="B16" s="499" t="s">
        <v>48</v>
      </c>
      <c r="C16" s="500"/>
      <c r="D16" s="349" t="s">
        <v>134</v>
      </c>
      <c r="E16" s="503" t="s">
        <v>48</v>
      </c>
      <c r="F16" s="500"/>
      <c r="G16" s="349" t="s">
        <v>114</v>
      </c>
      <c r="H16" s="503" t="s">
        <v>48</v>
      </c>
      <c r="I16" s="500"/>
      <c r="J16" s="349" t="s">
        <v>115</v>
      </c>
      <c r="K16" s="503" t="s">
        <v>48</v>
      </c>
      <c r="L16" s="500"/>
      <c r="M16" s="349" t="s">
        <v>135</v>
      </c>
      <c r="N16" s="503" t="s">
        <v>48</v>
      </c>
      <c r="O16" s="500"/>
      <c r="P16" s="245" t="s">
        <v>116</v>
      </c>
    </row>
    <row r="17" spans="2:16" s="41" customFormat="1" ht="12.95" customHeight="1">
      <c r="B17" s="452" t="s">
        <v>187</v>
      </c>
      <c r="C17" s="432"/>
      <c r="D17" s="383" t="s">
        <v>189</v>
      </c>
      <c r="E17" s="452" t="s">
        <v>187</v>
      </c>
      <c r="F17" s="432"/>
      <c r="G17" s="383" t="s">
        <v>189</v>
      </c>
      <c r="H17" s="452" t="s">
        <v>187</v>
      </c>
      <c r="I17" s="432"/>
      <c r="J17" s="383" t="s">
        <v>189</v>
      </c>
      <c r="K17" s="452" t="s">
        <v>187</v>
      </c>
      <c r="L17" s="432"/>
      <c r="M17" s="383" t="s">
        <v>189</v>
      </c>
      <c r="N17" s="452" t="s">
        <v>187</v>
      </c>
      <c r="O17" s="432"/>
      <c r="P17" s="383" t="s">
        <v>189</v>
      </c>
    </row>
    <row r="18" spans="2:16" s="5" customFormat="1" ht="15.95" customHeight="1">
      <c r="B18" s="470" t="s">
        <v>117</v>
      </c>
      <c r="C18" s="471"/>
      <c r="D18" s="472"/>
      <c r="E18" s="470" t="s">
        <v>117</v>
      </c>
      <c r="F18" s="471"/>
      <c r="G18" s="472"/>
      <c r="H18" s="470" t="s">
        <v>117</v>
      </c>
      <c r="I18" s="471"/>
      <c r="J18" s="472"/>
      <c r="K18" s="470" t="s">
        <v>117</v>
      </c>
      <c r="L18" s="471"/>
      <c r="M18" s="472"/>
      <c r="N18" s="470" t="s">
        <v>117</v>
      </c>
      <c r="O18" s="471"/>
      <c r="P18" s="472"/>
    </row>
    <row r="19" spans="2:16" s="41" customFormat="1" ht="35.1" customHeight="1">
      <c r="B19" s="246" t="s">
        <v>45</v>
      </c>
      <c r="C19" s="453" t="s">
        <v>194</v>
      </c>
      <c r="D19" s="454"/>
      <c r="E19" s="247" t="s">
        <v>45</v>
      </c>
      <c r="F19" s="453" t="s">
        <v>195</v>
      </c>
      <c r="G19" s="459"/>
      <c r="H19" s="247" t="s">
        <v>45</v>
      </c>
      <c r="I19" s="453" t="s">
        <v>235</v>
      </c>
      <c r="J19" s="465"/>
      <c r="K19" s="247" t="s">
        <v>45</v>
      </c>
      <c r="L19" s="453" t="s">
        <v>211</v>
      </c>
      <c r="M19" s="459"/>
      <c r="N19" s="247" t="s">
        <v>45</v>
      </c>
      <c r="O19" s="453" t="s">
        <v>197</v>
      </c>
      <c r="P19" s="454"/>
    </row>
    <row r="20" spans="2:16" s="41" customFormat="1" ht="24.95" customHeight="1">
      <c r="B20" s="248"/>
      <c r="C20" s="455"/>
      <c r="D20" s="473"/>
      <c r="E20" s="249"/>
      <c r="F20" s="455"/>
      <c r="G20" s="460"/>
      <c r="H20" s="249"/>
      <c r="I20" s="455"/>
      <c r="J20" s="477"/>
      <c r="K20" s="249"/>
      <c r="L20" s="455"/>
      <c r="M20" s="460"/>
      <c r="N20" s="249"/>
      <c r="O20" s="455"/>
      <c r="P20" s="456"/>
    </row>
    <row r="21" spans="2:16" s="41" customFormat="1" ht="12.95" customHeight="1">
      <c r="B21" s="475" t="s">
        <v>48</v>
      </c>
      <c r="C21" s="476"/>
      <c r="D21" s="350" t="s">
        <v>145</v>
      </c>
      <c r="E21" s="463" t="s">
        <v>48</v>
      </c>
      <c r="F21" s="464"/>
      <c r="G21" s="351" t="s">
        <v>118</v>
      </c>
      <c r="H21" s="467" t="s">
        <v>48</v>
      </c>
      <c r="I21" s="468"/>
      <c r="J21" s="399" t="s">
        <v>162</v>
      </c>
      <c r="K21" s="463" t="s">
        <v>48</v>
      </c>
      <c r="L21" s="464"/>
      <c r="M21" s="351" t="s">
        <v>137</v>
      </c>
      <c r="N21" s="467" t="s">
        <v>48</v>
      </c>
      <c r="O21" s="468"/>
      <c r="P21" s="250" t="s">
        <v>136</v>
      </c>
    </row>
    <row r="22" spans="2:16" s="41" customFormat="1" ht="12.95" customHeight="1">
      <c r="B22" s="452" t="s">
        <v>187</v>
      </c>
      <c r="C22" s="432"/>
      <c r="D22" s="383" t="s">
        <v>189</v>
      </c>
      <c r="E22" s="452" t="s">
        <v>187</v>
      </c>
      <c r="F22" s="432"/>
      <c r="G22" s="383" t="s">
        <v>189</v>
      </c>
      <c r="H22" s="452" t="s">
        <v>187</v>
      </c>
      <c r="I22" s="432"/>
      <c r="J22" s="383" t="s">
        <v>189</v>
      </c>
      <c r="K22" s="452" t="s">
        <v>187</v>
      </c>
      <c r="L22" s="432"/>
      <c r="M22" s="383" t="s">
        <v>189</v>
      </c>
      <c r="N22" s="452" t="s">
        <v>187</v>
      </c>
      <c r="O22" s="432"/>
      <c r="P22" s="383" t="s">
        <v>189</v>
      </c>
    </row>
    <row r="23" spans="2:16" s="41" customFormat="1" ht="35.1" customHeight="1">
      <c r="B23" s="246" t="s">
        <v>46</v>
      </c>
      <c r="C23" s="453" t="s">
        <v>190</v>
      </c>
      <c r="D23" s="454"/>
      <c r="E23" s="247" t="s">
        <v>46</v>
      </c>
      <c r="F23" s="453" t="s">
        <v>201</v>
      </c>
      <c r="G23" s="454"/>
      <c r="H23" s="247" t="s">
        <v>46</v>
      </c>
      <c r="I23" s="453" t="s">
        <v>210</v>
      </c>
      <c r="J23" s="454"/>
      <c r="K23" s="247" t="s">
        <v>46</v>
      </c>
      <c r="L23" s="453" t="s">
        <v>200</v>
      </c>
      <c r="M23" s="459"/>
      <c r="N23" s="247" t="s">
        <v>46</v>
      </c>
      <c r="O23" s="453" t="s">
        <v>226</v>
      </c>
      <c r="P23" s="465"/>
    </row>
    <row r="24" spans="2:16" s="41" customFormat="1" ht="24.95" customHeight="1">
      <c r="B24" s="248"/>
      <c r="C24" s="455"/>
      <c r="D24" s="456"/>
      <c r="E24" s="249"/>
      <c r="F24" s="455"/>
      <c r="G24" s="469"/>
      <c r="H24" s="249"/>
      <c r="I24" s="455"/>
      <c r="J24" s="456"/>
      <c r="K24" s="249"/>
      <c r="L24" s="455"/>
      <c r="M24" s="460"/>
      <c r="N24" s="249"/>
      <c r="O24" s="455"/>
      <c r="P24" s="466"/>
    </row>
    <row r="25" spans="2:16" s="41" customFormat="1" ht="12.95" customHeight="1">
      <c r="B25" s="474" t="s">
        <v>48</v>
      </c>
      <c r="C25" s="468"/>
      <c r="D25" s="250" t="s">
        <v>142</v>
      </c>
      <c r="E25" s="467" t="s">
        <v>48</v>
      </c>
      <c r="F25" s="468"/>
      <c r="G25" s="388" t="s">
        <v>138</v>
      </c>
      <c r="H25" s="467" t="s">
        <v>48</v>
      </c>
      <c r="I25" s="468"/>
      <c r="J25" s="250" t="s">
        <v>202</v>
      </c>
      <c r="K25" s="467" t="s">
        <v>48</v>
      </c>
      <c r="L25" s="468"/>
      <c r="M25" s="352" t="s">
        <v>228</v>
      </c>
      <c r="N25" s="467" t="s">
        <v>48</v>
      </c>
      <c r="O25" s="468"/>
      <c r="P25" s="351" t="s">
        <v>227</v>
      </c>
    </row>
    <row r="26" spans="2:16" s="41" customFormat="1" ht="12.95" customHeight="1">
      <c r="B26" s="452" t="s">
        <v>187</v>
      </c>
      <c r="C26" s="432"/>
      <c r="D26" s="383" t="s">
        <v>189</v>
      </c>
      <c r="E26" s="452" t="s">
        <v>187</v>
      </c>
      <c r="F26" s="432"/>
      <c r="G26" s="383" t="s">
        <v>189</v>
      </c>
      <c r="H26" s="452" t="s">
        <v>187</v>
      </c>
      <c r="I26" s="432"/>
      <c r="J26" s="383" t="s">
        <v>189</v>
      </c>
      <c r="K26" s="452" t="s">
        <v>187</v>
      </c>
      <c r="L26" s="432"/>
      <c r="M26" s="383" t="s">
        <v>189</v>
      </c>
      <c r="N26" s="452" t="s">
        <v>187</v>
      </c>
      <c r="O26" s="432"/>
      <c r="P26" s="383" t="s">
        <v>189</v>
      </c>
    </row>
    <row r="27" spans="2:16" s="41" customFormat="1" ht="35.1" customHeight="1">
      <c r="B27" s="246" t="s">
        <v>47</v>
      </c>
      <c r="C27" s="453" t="s">
        <v>191</v>
      </c>
      <c r="D27" s="454"/>
      <c r="E27" s="247" t="s">
        <v>47</v>
      </c>
      <c r="F27" s="453" t="s">
        <v>196</v>
      </c>
      <c r="G27" s="453"/>
      <c r="H27" s="247" t="s">
        <v>47</v>
      </c>
      <c r="I27" s="453" t="s">
        <v>220</v>
      </c>
      <c r="J27" s="459"/>
      <c r="K27" s="247" t="s">
        <v>47</v>
      </c>
      <c r="L27" s="453" t="s">
        <v>212</v>
      </c>
      <c r="M27" s="459"/>
      <c r="N27" s="247" t="s">
        <v>47</v>
      </c>
      <c r="O27" s="453" t="s">
        <v>193</v>
      </c>
      <c r="P27" s="454"/>
    </row>
    <row r="28" spans="2:16" s="41" customFormat="1" ht="24.95" customHeight="1">
      <c r="B28" s="251"/>
      <c r="C28" s="455"/>
      <c r="D28" s="456"/>
      <c r="E28" s="252"/>
      <c r="F28" s="455"/>
      <c r="G28" s="455"/>
      <c r="H28" s="252"/>
      <c r="I28" s="455"/>
      <c r="J28" s="460"/>
      <c r="K28" s="252"/>
      <c r="L28" s="455"/>
      <c r="M28" s="460"/>
      <c r="N28" s="252"/>
      <c r="O28" s="455"/>
      <c r="P28" s="456"/>
    </row>
    <row r="29" spans="2:16" s="41" customFormat="1" ht="12.95" customHeight="1">
      <c r="B29" s="437" t="s">
        <v>48</v>
      </c>
      <c r="C29" s="431"/>
      <c r="D29" s="253" t="s">
        <v>118</v>
      </c>
      <c r="E29" s="443" t="s">
        <v>48</v>
      </c>
      <c r="F29" s="431"/>
      <c r="G29" s="353" t="s">
        <v>154</v>
      </c>
      <c r="H29" s="443" t="s">
        <v>48</v>
      </c>
      <c r="I29" s="431"/>
      <c r="J29" s="353" t="s">
        <v>139</v>
      </c>
      <c r="K29" s="443" t="s">
        <v>48</v>
      </c>
      <c r="L29" s="431"/>
      <c r="M29" s="354" t="s">
        <v>213</v>
      </c>
      <c r="N29" s="443" t="s">
        <v>48</v>
      </c>
      <c r="O29" s="431"/>
      <c r="P29" s="253" t="s">
        <v>140</v>
      </c>
    </row>
    <row r="30" spans="2:16" s="41" customFormat="1" ht="12.95" customHeight="1">
      <c r="B30" s="452" t="s">
        <v>187</v>
      </c>
      <c r="C30" s="432"/>
      <c r="D30" s="383" t="s">
        <v>189</v>
      </c>
      <c r="E30" s="452" t="s">
        <v>187</v>
      </c>
      <c r="F30" s="432"/>
      <c r="G30" s="383" t="s">
        <v>189</v>
      </c>
      <c r="H30" s="457" t="s">
        <v>187</v>
      </c>
      <c r="I30" s="458"/>
      <c r="J30" s="398" t="s">
        <v>189</v>
      </c>
      <c r="K30" s="457" t="s">
        <v>187</v>
      </c>
      <c r="L30" s="458"/>
      <c r="M30" s="398" t="s">
        <v>189</v>
      </c>
      <c r="N30" s="457" t="s">
        <v>187</v>
      </c>
      <c r="O30" s="458"/>
      <c r="P30" s="394" t="s">
        <v>189</v>
      </c>
    </row>
    <row r="31" spans="2:16" s="41" customFormat="1" ht="15.95" customHeight="1">
      <c r="B31" s="444" t="s">
        <v>188</v>
      </c>
      <c r="C31" s="445"/>
      <c r="D31" s="449"/>
      <c r="E31" s="444" t="s">
        <v>188</v>
      </c>
      <c r="F31" s="445"/>
      <c r="G31" s="445"/>
      <c r="H31" s="446" t="s">
        <v>236</v>
      </c>
      <c r="I31" s="447"/>
      <c r="J31" s="448"/>
      <c r="K31" s="445" t="s">
        <v>188</v>
      </c>
      <c r="L31" s="445"/>
      <c r="M31" s="449"/>
      <c r="N31" s="445" t="s">
        <v>188</v>
      </c>
      <c r="O31" s="445"/>
      <c r="P31" s="449"/>
    </row>
    <row r="32" spans="2:16" s="41" customFormat="1" ht="50.1" customHeight="1">
      <c r="B32" s="254" t="s">
        <v>69</v>
      </c>
      <c r="C32" s="433" t="s">
        <v>192</v>
      </c>
      <c r="D32" s="450"/>
      <c r="E32" s="254" t="s">
        <v>69</v>
      </c>
      <c r="F32" s="433" t="s">
        <v>237</v>
      </c>
      <c r="G32" s="433"/>
      <c r="H32" s="478" t="s">
        <v>239</v>
      </c>
      <c r="I32" s="479"/>
      <c r="J32" s="480"/>
      <c r="K32" s="396" t="s">
        <v>69</v>
      </c>
      <c r="L32" s="433" t="s">
        <v>144</v>
      </c>
      <c r="M32" s="434"/>
      <c r="N32" s="396" t="s">
        <v>69</v>
      </c>
      <c r="O32" s="433" t="s">
        <v>205</v>
      </c>
      <c r="P32" s="434"/>
    </row>
    <row r="33" spans="2:16" s="41" customFormat="1" ht="15" customHeight="1">
      <c r="B33" s="255"/>
      <c r="C33" s="435"/>
      <c r="D33" s="451"/>
      <c r="E33" s="255"/>
      <c r="F33" s="435"/>
      <c r="G33" s="435"/>
      <c r="H33" s="461" t="s">
        <v>242</v>
      </c>
      <c r="I33" s="462"/>
      <c r="J33" s="419" t="s">
        <v>238</v>
      </c>
      <c r="K33" s="397"/>
      <c r="L33" s="435"/>
      <c r="M33" s="436"/>
      <c r="N33" s="397"/>
      <c r="O33" s="435"/>
      <c r="P33" s="436"/>
    </row>
    <row r="34" spans="2:16" s="42" customFormat="1" ht="50.1" customHeight="1">
      <c r="B34" s="437" t="s">
        <v>48</v>
      </c>
      <c r="C34" s="431"/>
      <c r="D34" s="389" t="s">
        <v>119</v>
      </c>
      <c r="E34" s="437" t="s">
        <v>48</v>
      </c>
      <c r="F34" s="431"/>
      <c r="G34" s="400" t="s">
        <v>142</v>
      </c>
      <c r="H34" s="478" t="s">
        <v>240</v>
      </c>
      <c r="I34" s="479"/>
      <c r="J34" s="480"/>
      <c r="K34" s="431" t="s">
        <v>48</v>
      </c>
      <c r="L34" s="431"/>
      <c r="M34" s="353" t="s">
        <v>143</v>
      </c>
      <c r="N34" s="431" t="s">
        <v>48</v>
      </c>
      <c r="O34" s="431"/>
      <c r="P34" s="353" t="s">
        <v>206</v>
      </c>
    </row>
    <row r="35" spans="2:16" s="41" customFormat="1" ht="15" customHeight="1">
      <c r="B35" s="452" t="s">
        <v>187</v>
      </c>
      <c r="C35" s="432"/>
      <c r="D35" s="383" t="s">
        <v>189</v>
      </c>
      <c r="E35" s="452" t="s">
        <v>187</v>
      </c>
      <c r="F35" s="432"/>
      <c r="G35" s="395" t="s">
        <v>189</v>
      </c>
      <c r="H35" s="461" t="s">
        <v>242</v>
      </c>
      <c r="I35" s="462"/>
      <c r="J35" s="420" t="s">
        <v>241</v>
      </c>
      <c r="K35" s="432" t="s">
        <v>187</v>
      </c>
      <c r="L35" s="432"/>
      <c r="M35" s="383" t="s">
        <v>189</v>
      </c>
      <c r="N35" s="432" t="s">
        <v>187</v>
      </c>
      <c r="O35" s="432"/>
      <c r="P35" s="383" t="s">
        <v>189</v>
      </c>
    </row>
    <row r="36" spans="2:16" s="41" customFormat="1" ht="12.95" customHeight="1">
      <c r="B36" s="37"/>
      <c r="C36" s="37"/>
      <c r="D36" s="38"/>
      <c r="E36" s="37"/>
      <c r="F36" s="37"/>
      <c r="G36" s="38"/>
      <c r="H36" s="37"/>
      <c r="I36" s="37"/>
      <c r="J36" s="38"/>
      <c r="K36" s="37"/>
      <c r="L36" s="37"/>
      <c r="M36" s="38"/>
      <c r="N36" s="37"/>
      <c r="O36" s="37"/>
      <c r="P36" s="38"/>
    </row>
    <row r="37" spans="2:16" s="213" customFormat="1" ht="30.75" customHeight="1">
      <c r="B37" s="37"/>
      <c r="C37" s="508" t="s">
        <v>92</v>
      </c>
      <c r="D37" s="508"/>
      <c r="E37" s="508"/>
      <c r="F37" s="508"/>
      <c r="G37" s="508"/>
      <c r="H37" s="508"/>
      <c r="I37" s="508"/>
      <c r="J37" s="508"/>
      <c r="K37" s="508"/>
      <c r="L37" s="508"/>
      <c r="M37" s="508"/>
      <c r="N37" s="508"/>
      <c r="O37" s="508"/>
      <c r="P37" s="508"/>
    </row>
    <row r="38" spans="2:16" s="213" customFormat="1" ht="15.75">
      <c r="B38" s="509" t="s">
        <v>90</v>
      </c>
      <c r="C38" s="510"/>
      <c r="D38" s="511"/>
      <c r="E38" s="509" t="s">
        <v>90</v>
      </c>
      <c r="F38" s="510"/>
      <c r="G38" s="511"/>
      <c r="H38" s="509" t="s">
        <v>90</v>
      </c>
      <c r="I38" s="510"/>
      <c r="J38" s="511"/>
      <c r="K38" s="509" t="s">
        <v>90</v>
      </c>
      <c r="L38" s="510"/>
      <c r="M38" s="511"/>
      <c r="N38" s="509" t="s">
        <v>90</v>
      </c>
      <c r="O38" s="510"/>
      <c r="P38" s="511"/>
    </row>
    <row r="39" spans="2:16" s="213" customFormat="1" ht="21.95" customHeight="1">
      <c r="B39" s="214"/>
      <c r="C39" s="512" t="str">
        <f>'JL ŠKOLKA'!B8</f>
        <v>Sladký loupák, kakao (Granko)</v>
      </c>
      <c r="D39" s="513"/>
      <c r="E39" s="214"/>
      <c r="F39" s="512" t="str">
        <f>'JL ŠKOLKA'!D8</f>
        <v>Vícezrnný toastový chléb s vajíčkovou pomazánkou a ředkvičkami</v>
      </c>
      <c r="G39" s="513"/>
      <c r="H39" s="214"/>
      <c r="I39" s="512" t="str">
        <f>'JL ŠKOLKA'!F8</f>
        <v>Smetanový jogurt s ovocem, kukuřičné lupínky</v>
      </c>
      <c r="J39" s="513"/>
      <c r="K39" s="214"/>
      <c r="L39" s="512" t="str">
        <f>'JL ŠKOLKA'!H8</f>
        <v>Vícezrnný rohlík se sýrovo-mrkvovou pomazánkou</v>
      </c>
      <c r="M39" s="513"/>
      <c r="N39" s="214"/>
      <c r="O39" s="512" t="str">
        <f>'JL ŠKOLKA'!J8</f>
        <v>Chléb s tvarohovo-hráškovou pomazánkou</v>
      </c>
      <c r="P39" s="513"/>
    </row>
    <row r="40" spans="2:16" s="213" customFormat="1" ht="21.95" customHeight="1">
      <c r="B40" s="215"/>
      <c r="C40" s="514"/>
      <c r="D40" s="515"/>
      <c r="E40" s="215"/>
      <c r="F40" s="514"/>
      <c r="G40" s="515"/>
      <c r="H40" s="215"/>
      <c r="I40" s="514"/>
      <c r="J40" s="515"/>
      <c r="K40" s="215"/>
      <c r="L40" s="514"/>
      <c r="M40" s="515"/>
      <c r="N40" s="215"/>
      <c r="O40" s="514"/>
      <c r="P40" s="515"/>
    </row>
    <row r="41" spans="2:16" s="213" customFormat="1" ht="15">
      <c r="B41" s="443"/>
      <c r="C41" s="431"/>
      <c r="D41" s="234"/>
      <c r="E41" s="443"/>
      <c r="F41" s="431"/>
      <c r="G41" s="234"/>
      <c r="H41" s="443"/>
      <c r="I41" s="431"/>
      <c r="J41" s="234"/>
      <c r="K41" s="443"/>
      <c r="L41" s="431"/>
      <c r="M41" s="234"/>
      <c r="N41" s="443"/>
      <c r="O41" s="431"/>
      <c r="P41" s="234"/>
    </row>
    <row r="42" spans="2:16" s="213" customFormat="1" ht="15">
      <c r="B42" s="441"/>
      <c r="C42" s="442"/>
      <c r="D42" s="235"/>
      <c r="E42" s="441"/>
      <c r="F42" s="442"/>
      <c r="G42" s="235"/>
      <c r="H42" s="441"/>
      <c r="I42" s="442"/>
      <c r="J42" s="235"/>
      <c r="K42" s="441"/>
      <c r="L42" s="442"/>
      <c r="M42" s="235"/>
      <c r="N42" s="441"/>
      <c r="O42" s="442"/>
      <c r="P42" s="235"/>
    </row>
    <row r="43" spans="2:16" s="213" customFormat="1" ht="15"/>
    <row r="44" spans="2:16" s="213" customFormat="1" ht="15.75">
      <c r="B44" s="438" t="s">
        <v>91</v>
      </c>
      <c r="C44" s="439"/>
      <c r="D44" s="440"/>
      <c r="E44" s="438" t="s">
        <v>91</v>
      </c>
      <c r="F44" s="439"/>
      <c r="G44" s="440"/>
      <c r="H44" s="438" t="s">
        <v>91</v>
      </c>
      <c r="I44" s="439"/>
      <c r="J44" s="440"/>
      <c r="K44" s="438" t="s">
        <v>91</v>
      </c>
      <c r="L44" s="439"/>
      <c r="M44" s="440"/>
      <c r="N44" s="438" t="s">
        <v>91</v>
      </c>
      <c r="O44" s="439"/>
      <c r="P44" s="440"/>
    </row>
    <row r="45" spans="2:16" s="213" customFormat="1" ht="21.95" customHeight="1">
      <c r="B45" s="214"/>
      <c r="C45" s="512" t="str">
        <f>'JL ŠKOLKA'!B20</f>
        <v>Obložený rohlík s máslem, šunkou a sýrem, zelenina</v>
      </c>
      <c r="D45" s="513"/>
      <c r="E45" s="214"/>
      <c r="F45" s="512" t="str">
        <f>'JL ŠKOLKA'!D20</f>
        <v>Selský rohlík s rybičkovou pomazánkou</v>
      </c>
      <c r="G45" s="513"/>
      <c r="H45" s="214"/>
      <c r="I45" s="512" t="str">
        <f>'JL ŠKOLKA'!F20</f>
        <v>Kukuřičný pufovaný chlebík s ochucenou lučinou a zeleninou</v>
      </c>
      <c r="J45" s="513"/>
      <c r="K45" s="214"/>
      <c r="L45" s="512" t="str">
        <f>'JL ŠKOLKA'!H20</f>
        <v>Kefírová buchta s čoko-polevou (koláč na plechu), mléko</v>
      </c>
      <c r="M45" s="513"/>
      <c r="N45" s="214"/>
      <c r="O45" s="512" t="str">
        <f>'JL ŠKOLKA'!J20</f>
        <v>Veka s medovým máslem, ovoce</v>
      </c>
      <c r="P45" s="513"/>
    </row>
    <row r="46" spans="2:16" s="213" customFormat="1" ht="21.95" customHeight="1">
      <c r="B46" s="215"/>
      <c r="C46" s="514"/>
      <c r="D46" s="515"/>
      <c r="E46" s="215"/>
      <c r="F46" s="514"/>
      <c r="G46" s="515"/>
      <c r="H46" s="215"/>
      <c r="I46" s="514"/>
      <c r="J46" s="515"/>
      <c r="K46" s="215"/>
      <c r="L46" s="514"/>
      <c r="M46" s="515"/>
      <c r="N46" s="215"/>
      <c r="O46" s="514"/>
      <c r="P46" s="515"/>
    </row>
    <row r="47" spans="2:16" s="213" customFormat="1" ht="15">
      <c r="B47" s="443"/>
      <c r="C47" s="431"/>
      <c r="D47" s="234"/>
      <c r="E47" s="443"/>
      <c r="F47" s="431"/>
      <c r="G47" s="234"/>
      <c r="H47" s="443"/>
      <c r="I47" s="431"/>
      <c r="J47" s="234"/>
      <c r="K47" s="443"/>
      <c r="L47" s="431"/>
      <c r="M47" s="234"/>
      <c r="N47" s="443"/>
      <c r="O47" s="431"/>
      <c r="P47" s="234"/>
    </row>
    <row r="48" spans="2:16" s="213" customFormat="1" ht="15">
      <c r="B48" s="441"/>
      <c r="C48" s="442"/>
      <c r="D48" s="235"/>
      <c r="E48" s="441"/>
      <c r="F48" s="442"/>
      <c r="G48" s="235"/>
      <c r="H48" s="441"/>
      <c r="I48" s="442"/>
      <c r="J48" s="235"/>
      <c r="K48" s="441"/>
      <c r="L48" s="442"/>
      <c r="M48" s="235"/>
      <c r="N48" s="441"/>
      <c r="O48" s="442"/>
      <c r="P48" s="235"/>
    </row>
    <row r="51" spans="1:16" ht="15">
      <c r="A51" s="345" t="s">
        <v>184</v>
      </c>
      <c r="B51" s="518" t="s">
        <v>171</v>
      </c>
      <c r="C51" s="519"/>
      <c r="D51" s="520"/>
      <c r="E51" s="518" t="s">
        <v>171</v>
      </c>
      <c r="F51" s="519"/>
      <c r="G51" s="520"/>
      <c r="H51" s="518" t="s">
        <v>171</v>
      </c>
      <c r="I51" s="519"/>
      <c r="J51" s="520"/>
      <c r="K51" s="518" t="s">
        <v>171</v>
      </c>
      <c r="L51" s="519"/>
      <c r="M51" s="520"/>
      <c r="N51" s="518" t="s">
        <v>171</v>
      </c>
      <c r="O51" s="519"/>
      <c r="P51" s="520"/>
    </row>
    <row r="52" spans="1:16">
      <c r="B52" s="323"/>
      <c r="C52" s="521" t="s">
        <v>183</v>
      </c>
      <c r="D52" s="522"/>
      <c r="E52" s="323"/>
      <c r="F52" s="521" t="s">
        <v>199</v>
      </c>
      <c r="G52" s="525"/>
      <c r="H52" s="323"/>
      <c r="I52" s="521" t="s">
        <v>217</v>
      </c>
      <c r="J52" s="525"/>
      <c r="K52" s="323"/>
      <c r="L52" s="521" t="s">
        <v>218</v>
      </c>
      <c r="M52" s="525"/>
      <c r="N52" s="323"/>
      <c r="O52" s="521" t="s">
        <v>219</v>
      </c>
      <c r="P52" s="525"/>
    </row>
    <row r="53" spans="1:16">
      <c r="B53" s="324"/>
      <c r="C53" s="523"/>
      <c r="D53" s="524"/>
      <c r="E53" s="324"/>
      <c r="F53" s="523"/>
      <c r="G53" s="526"/>
      <c r="H53" s="324"/>
      <c r="I53" s="523"/>
      <c r="J53" s="526"/>
      <c r="K53" s="324"/>
      <c r="L53" s="523"/>
      <c r="M53" s="526"/>
      <c r="N53" s="324"/>
      <c r="O53" s="523"/>
      <c r="P53" s="526"/>
    </row>
    <row r="54" spans="1:16">
      <c r="B54" s="437" t="s">
        <v>48</v>
      </c>
      <c r="C54" s="431"/>
      <c r="D54" s="253" t="s">
        <v>216</v>
      </c>
      <c r="E54" s="437" t="s">
        <v>48</v>
      </c>
      <c r="F54" s="431"/>
      <c r="G54" s="253" t="s">
        <v>215</v>
      </c>
      <c r="H54" s="437" t="s">
        <v>48</v>
      </c>
      <c r="I54" s="431"/>
      <c r="J54" s="253" t="s">
        <v>214</v>
      </c>
      <c r="K54" s="437" t="s">
        <v>48</v>
      </c>
      <c r="L54" s="431"/>
      <c r="M54" s="253" t="s">
        <v>170</v>
      </c>
      <c r="N54" s="437" t="s">
        <v>48</v>
      </c>
      <c r="O54" s="431"/>
      <c r="P54" s="253">
        <v>7.9</v>
      </c>
    </row>
    <row r="55" spans="1:16">
      <c r="B55" s="516"/>
      <c r="C55" s="517"/>
      <c r="D55" s="256"/>
      <c r="E55" s="516"/>
      <c r="F55" s="517"/>
      <c r="G55" s="256"/>
      <c r="H55" s="516"/>
      <c r="I55" s="517"/>
      <c r="J55" s="256"/>
      <c r="K55" s="516"/>
      <c r="L55" s="517"/>
      <c r="M55" s="256"/>
      <c r="N55" s="516"/>
      <c r="O55" s="517"/>
      <c r="P55" s="256"/>
    </row>
  </sheetData>
  <sheetProtection selectLockedCells="1" selectUnlockedCells="1"/>
  <mergeCells count="178">
    <mergeCell ref="B47:C47"/>
    <mergeCell ref="E47:F47"/>
    <mergeCell ref="H47:I47"/>
    <mergeCell ref="K47:L47"/>
    <mergeCell ref="N47:O47"/>
    <mergeCell ref="C45:D46"/>
    <mergeCell ref="B51:D51"/>
    <mergeCell ref="E51:G51"/>
    <mergeCell ref="H51:J51"/>
    <mergeCell ref="K51:M51"/>
    <mergeCell ref="N51:P51"/>
    <mergeCell ref="C52:D53"/>
    <mergeCell ref="F52:G53"/>
    <mergeCell ref="I52:J53"/>
    <mergeCell ref="L52:M53"/>
    <mergeCell ref="O52:P53"/>
    <mergeCell ref="B54:C54"/>
    <mergeCell ref="E54:F54"/>
    <mergeCell ref="H54:I54"/>
    <mergeCell ref="K54:L54"/>
    <mergeCell ref="N54:O54"/>
    <mergeCell ref="B55:C55"/>
    <mergeCell ref="E55:F55"/>
    <mergeCell ref="H55:I55"/>
    <mergeCell ref="K55:L55"/>
    <mergeCell ref="N55:O55"/>
    <mergeCell ref="B48:C48"/>
    <mergeCell ref="E48:F48"/>
    <mergeCell ref="H48:I48"/>
    <mergeCell ref="K48:L48"/>
    <mergeCell ref="N48:O48"/>
    <mergeCell ref="C37:P37"/>
    <mergeCell ref="B38:D38"/>
    <mergeCell ref="E38:G38"/>
    <mergeCell ref="H38:J38"/>
    <mergeCell ref="K38:M38"/>
    <mergeCell ref="N38:P38"/>
    <mergeCell ref="C39:D40"/>
    <mergeCell ref="F39:G40"/>
    <mergeCell ref="I39:J40"/>
    <mergeCell ref="L39:M40"/>
    <mergeCell ref="O39:P40"/>
    <mergeCell ref="E42:F42"/>
    <mergeCell ref="E41:F41"/>
    <mergeCell ref="H41:I41"/>
    <mergeCell ref="K41:L41"/>
    <mergeCell ref="F45:G46"/>
    <mergeCell ref="I45:J46"/>
    <mergeCell ref="L45:M46"/>
    <mergeCell ref="O45:P46"/>
    <mergeCell ref="B16:C16"/>
    <mergeCell ref="N11:P11"/>
    <mergeCell ref="F12:G12"/>
    <mergeCell ref="I12:J12"/>
    <mergeCell ref="O12:P12"/>
    <mergeCell ref="N13:O13"/>
    <mergeCell ref="N14:O14"/>
    <mergeCell ref="H16:I16"/>
    <mergeCell ref="E13:F13"/>
    <mergeCell ref="K13:L13"/>
    <mergeCell ref="E16:F16"/>
    <mergeCell ref="K16:L16"/>
    <mergeCell ref="O15:P15"/>
    <mergeCell ref="N16:O16"/>
    <mergeCell ref="E11:G11"/>
    <mergeCell ref="H11:J11"/>
    <mergeCell ref="K11:M11"/>
    <mergeCell ref="H13:I13"/>
    <mergeCell ref="K14:L14"/>
    <mergeCell ref="L12:M12"/>
    <mergeCell ref="I15:J15"/>
    <mergeCell ref="L15:M15"/>
    <mergeCell ref="B7:P7"/>
    <mergeCell ref="B9:D9"/>
    <mergeCell ref="E9:G9"/>
    <mergeCell ref="H9:J9"/>
    <mergeCell ref="K9:M9"/>
    <mergeCell ref="N9:P9"/>
    <mergeCell ref="N10:P10"/>
    <mergeCell ref="B10:D10"/>
    <mergeCell ref="E10:G10"/>
    <mergeCell ref="H10:J10"/>
    <mergeCell ref="K10:M10"/>
    <mergeCell ref="B11:D11"/>
    <mergeCell ref="C12:D12"/>
    <mergeCell ref="B13:C13"/>
    <mergeCell ref="B14:C14"/>
    <mergeCell ref="C15:D15"/>
    <mergeCell ref="F15:G15"/>
    <mergeCell ref="E14:F14"/>
    <mergeCell ref="H14:I14"/>
    <mergeCell ref="B17:C17"/>
    <mergeCell ref="B18:D18"/>
    <mergeCell ref="C19:D20"/>
    <mergeCell ref="B22:C22"/>
    <mergeCell ref="C23:D24"/>
    <mergeCell ref="B25:C25"/>
    <mergeCell ref="B26:C26"/>
    <mergeCell ref="B21:C21"/>
    <mergeCell ref="N17:O17"/>
    <mergeCell ref="N18:P18"/>
    <mergeCell ref="K22:L22"/>
    <mergeCell ref="I19:J20"/>
    <mergeCell ref="H21:I21"/>
    <mergeCell ref="N22:O22"/>
    <mergeCell ref="E22:F22"/>
    <mergeCell ref="H22:I22"/>
    <mergeCell ref="E18:G18"/>
    <mergeCell ref="K17:L17"/>
    <mergeCell ref="H18:J18"/>
    <mergeCell ref="K18:M18"/>
    <mergeCell ref="E17:F17"/>
    <mergeCell ref="H17:I17"/>
    <mergeCell ref="O19:P20"/>
    <mergeCell ref="N21:O21"/>
    <mergeCell ref="E21:F21"/>
    <mergeCell ref="F19:G20"/>
    <mergeCell ref="L19:M20"/>
    <mergeCell ref="K21:L21"/>
    <mergeCell ref="O23:P24"/>
    <mergeCell ref="L23:M24"/>
    <mergeCell ref="E25:F25"/>
    <mergeCell ref="E26:F26"/>
    <mergeCell ref="H25:I25"/>
    <mergeCell ref="H26:I26"/>
    <mergeCell ref="F23:G24"/>
    <mergeCell ref="I23:J24"/>
    <mergeCell ref="N25:O25"/>
    <mergeCell ref="K25:L25"/>
    <mergeCell ref="K26:L26"/>
    <mergeCell ref="E31:G31"/>
    <mergeCell ref="H31:J31"/>
    <mergeCell ref="K31:M31"/>
    <mergeCell ref="C32:D33"/>
    <mergeCell ref="N26:O26"/>
    <mergeCell ref="C27:D28"/>
    <mergeCell ref="B29:C29"/>
    <mergeCell ref="B30:C30"/>
    <mergeCell ref="B31:D31"/>
    <mergeCell ref="N31:P31"/>
    <mergeCell ref="K30:L30"/>
    <mergeCell ref="N30:O30"/>
    <mergeCell ref="L27:M28"/>
    <mergeCell ref="K29:L29"/>
    <mergeCell ref="H29:I29"/>
    <mergeCell ref="E30:F30"/>
    <mergeCell ref="O27:P28"/>
    <mergeCell ref="N29:O29"/>
    <mergeCell ref="H30:I30"/>
    <mergeCell ref="F27:G28"/>
    <mergeCell ref="I27:J28"/>
    <mergeCell ref="E29:F29"/>
    <mergeCell ref="L32:M33"/>
    <mergeCell ref="H33:I33"/>
    <mergeCell ref="N34:O34"/>
    <mergeCell ref="N35:O35"/>
    <mergeCell ref="K34:L34"/>
    <mergeCell ref="O32:P33"/>
    <mergeCell ref="F32:G33"/>
    <mergeCell ref="E34:F34"/>
    <mergeCell ref="K35:L35"/>
    <mergeCell ref="B44:D44"/>
    <mergeCell ref="E44:G44"/>
    <mergeCell ref="B34:C34"/>
    <mergeCell ref="H44:J44"/>
    <mergeCell ref="K44:M44"/>
    <mergeCell ref="N44:P44"/>
    <mergeCell ref="B42:C42"/>
    <mergeCell ref="K42:L42"/>
    <mergeCell ref="N42:O42"/>
    <mergeCell ref="H42:I42"/>
    <mergeCell ref="B41:C41"/>
    <mergeCell ref="H32:J32"/>
    <mergeCell ref="H34:J34"/>
    <mergeCell ref="B35:C35"/>
    <mergeCell ref="N41:O41"/>
    <mergeCell ref="E35:F35"/>
    <mergeCell ref="H35:I35"/>
  </mergeCells>
  <phoneticPr fontId="15" type="noConversion"/>
  <printOptions horizontalCentered="1" verticalCentered="1"/>
  <pageMargins left="0" right="0" top="0" bottom="0" header="0" footer="0"/>
  <pageSetup paperSize="9" scale="85" firstPageNumber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6CE11-8374-4FF1-98A5-2C373C6AE259}">
  <sheetPr>
    <tabColor rgb="FF7030A0"/>
  </sheetPr>
  <dimension ref="A1:M137"/>
  <sheetViews>
    <sheetView workbookViewId="0">
      <selection activeCell="B9" sqref="B1:B1048576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10.710937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6" t="s">
        <v>41</v>
      </c>
      <c r="B1" s="44"/>
      <c r="C1" s="44"/>
      <c r="D1" s="44"/>
      <c r="E1" s="44"/>
      <c r="F1" s="44"/>
      <c r="G1" s="45"/>
      <c r="H1" s="7" t="s">
        <v>11</v>
      </c>
      <c r="I1" s="46">
        <f>JL!B10</f>
        <v>45229</v>
      </c>
      <c r="J1" s="44"/>
      <c r="K1" s="44"/>
      <c r="L1" s="44"/>
      <c r="M1" s="47"/>
    </row>
    <row r="2" spans="1:13" ht="16.5" customHeight="1">
      <c r="A2" s="91" t="s">
        <v>12</v>
      </c>
      <c r="B2" s="9"/>
      <c r="C2" s="10"/>
      <c r="D2" s="92" t="s">
        <v>13</v>
      </c>
      <c r="E2" s="9"/>
      <c r="F2" s="9"/>
      <c r="G2" s="9"/>
      <c r="H2" s="91" t="s">
        <v>14</v>
      </c>
      <c r="I2" s="11" t="s">
        <v>70</v>
      </c>
      <c r="J2" s="9"/>
      <c r="K2" s="9"/>
      <c r="L2" s="9"/>
      <c r="M2" s="10"/>
    </row>
    <row r="3" spans="1:13" ht="16.5" customHeight="1">
      <c r="A3" s="48" t="s">
        <v>15</v>
      </c>
      <c r="B3" s="49"/>
      <c r="C3" s="10"/>
      <c r="D3" s="62" t="s">
        <v>106</v>
      </c>
      <c r="E3" s="49"/>
      <c r="F3" s="49"/>
      <c r="G3" s="49"/>
      <c r="H3" s="48" t="s">
        <v>14</v>
      </c>
      <c r="I3" s="194"/>
      <c r="J3" s="196"/>
      <c r="K3" s="195"/>
      <c r="L3" s="196"/>
      <c r="M3" s="50"/>
    </row>
    <row r="4" spans="1:13" ht="12.95" customHeight="1">
      <c r="A4" s="51"/>
      <c r="B4" s="94"/>
      <c r="C4" s="51"/>
      <c r="D4" s="95"/>
      <c r="E4" s="94"/>
      <c r="F4" s="12"/>
      <c r="G4" s="94"/>
      <c r="H4" s="94"/>
      <c r="I4" s="94"/>
      <c r="J4" s="94"/>
      <c r="K4" s="95"/>
      <c r="L4" s="51"/>
      <c r="M4" s="95"/>
    </row>
    <row r="5" spans="1:13" ht="18" customHeight="1">
      <c r="A5" s="13"/>
      <c r="B5" s="44"/>
      <c r="C5" s="14" t="s">
        <v>16</v>
      </c>
      <c r="D5" s="47"/>
      <c r="E5" s="52" t="s">
        <v>17</v>
      </c>
      <c r="F5" s="15" t="s">
        <v>18</v>
      </c>
      <c r="G5" s="44" t="s">
        <v>19</v>
      </c>
      <c r="H5" s="44"/>
      <c r="I5" s="16" t="s">
        <v>20</v>
      </c>
      <c r="J5" s="16" t="s">
        <v>21</v>
      </c>
      <c r="K5" s="47"/>
      <c r="L5" s="92" t="s">
        <v>22</v>
      </c>
      <c r="M5" s="10"/>
    </row>
    <row r="6" spans="1:13" ht="15.75" customHeight="1">
      <c r="A6" s="53"/>
      <c r="B6" s="94"/>
      <c r="C6" s="51"/>
      <c r="D6" s="95"/>
      <c r="E6" s="96" t="s">
        <v>23</v>
      </c>
      <c r="F6" s="12"/>
      <c r="G6" s="17" t="s">
        <v>24</v>
      </c>
      <c r="H6" s="52" t="s">
        <v>5</v>
      </c>
      <c r="I6" s="16" t="s">
        <v>25</v>
      </c>
      <c r="J6" s="18" t="s">
        <v>26</v>
      </c>
      <c r="K6" s="95"/>
      <c r="L6" s="96" t="s">
        <v>27</v>
      </c>
      <c r="M6" s="19" t="s">
        <v>28</v>
      </c>
    </row>
    <row r="7" spans="1:13">
      <c r="A7" s="54"/>
      <c r="B7" s="49"/>
      <c r="C7" s="55"/>
      <c r="D7" s="56"/>
      <c r="E7" s="49"/>
      <c r="F7" s="57"/>
      <c r="G7" s="55"/>
      <c r="H7" s="49"/>
      <c r="I7" s="16"/>
      <c r="J7" s="16"/>
      <c r="K7" s="56"/>
      <c r="L7" s="58" t="s">
        <v>29</v>
      </c>
      <c r="M7" s="59" t="s">
        <v>30</v>
      </c>
    </row>
    <row r="8" spans="1:13">
      <c r="A8" s="97">
        <v>1</v>
      </c>
      <c r="B8" s="20"/>
      <c r="C8" s="97">
        <v>2</v>
      </c>
      <c r="D8" s="21"/>
      <c r="E8" s="20">
        <v>3</v>
      </c>
      <c r="F8" s="22">
        <v>4</v>
      </c>
      <c r="G8" s="20">
        <v>5</v>
      </c>
      <c r="H8" s="22">
        <v>6</v>
      </c>
      <c r="I8" s="22">
        <v>7</v>
      </c>
      <c r="J8" s="22">
        <v>8</v>
      </c>
      <c r="K8" s="20"/>
      <c r="L8" s="22">
        <v>9</v>
      </c>
      <c r="M8" s="21">
        <v>10</v>
      </c>
    </row>
    <row r="9" spans="1:13" ht="18.95" customHeight="1">
      <c r="A9" s="197" t="s">
        <v>59</v>
      </c>
      <c r="B9" s="198"/>
      <c r="C9" s="92" t="str">
        <f>JL!C12</f>
        <v>Drůbeží polévka s rýží a hráškem</v>
      </c>
      <c r="D9" s="10"/>
      <c r="E9" s="20" t="s">
        <v>31</v>
      </c>
      <c r="F9" s="22"/>
      <c r="G9" s="23"/>
      <c r="H9" s="24"/>
      <c r="I9" s="24"/>
      <c r="J9" s="25"/>
      <c r="K9" s="94"/>
      <c r="L9" s="100"/>
      <c r="M9" s="95"/>
    </row>
    <row r="10" spans="1:13" ht="18.95" customHeight="1">
      <c r="A10" s="197" t="s">
        <v>60</v>
      </c>
      <c r="B10" s="198"/>
      <c r="C10" s="92" t="str">
        <f>JL!C15</f>
        <v>Hrstková polévka</v>
      </c>
      <c r="D10" s="10"/>
      <c r="E10" s="96" t="s">
        <v>31</v>
      </c>
      <c r="F10" s="22"/>
      <c r="G10" s="101"/>
      <c r="H10" s="24"/>
      <c r="I10" s="26"/>
      <c r="J10" s="25"/>
      <c r="K10" s="9"/>
      <c r="L10" s="100"/>
      <c r="M10" s="10"/>
    </row>
    <row r="11" spans="1:13" ht="18.95" customHeight="1">
      <c r="A11" s="197" t="s">
        <v>84</v>
      </c>
      <c r="B11" s="199"/>
      <c r="C11" s="103" t="str">
        <f>JL!C19</f>
        <v>Hovězí vařené (zadní), rajská omáčka, houskové knedlíky</v>
      </c>
      <c r="D11" s="10"/>
      <c r="E11" s="20" t="s">
        <v>31</v>
      </c>
      <c r="F11" s="22"/>
      <c r="G11" s="27"/>
      <c r="H11" s="104"/>
      <c r="I11" s="26"/>
      <c r="J11" s="25"/>
      <c r="K11" s="94"/>
      <c r="L11" s="105"/>
      <c r="M11" s="95"/>
    </row>
    <row r="12" spans="1:13" ht="18.95" customHeight="1">
      <c r="A12" s="197" t="s">
        <v>86</v>
      </c>
      <c r="B12" s="200"/>
      <c r="C12" s="103" t="str">
        <f>JL!C23</f>
        <v>Kuřecí nudličky v kari-smetanové omáčce s hráškem a pórkem, dušená rýže</v>
      </c>
      <c r="D12" s="10"/>
      <c r="E12" s="96" t="s">
        <v>31</v>
      </c>
      <c r="F12" s="22"/>
      <c r="G12" s="27"/>
      <c r="H12" s="24"/>
      <c r="I12" s="26"/>
      <c r="J12" s="25"/>
      <c r="K12" s="9"/>
      <c r="L12" s="100"/>
      <c r="M12" s="10"/>
    </row>
    <row r="13" spans="1:13" ht="18.95" customHeight="1">
      <c r="A13" s="197" t="s">
        <v>85</v>
      </c>
      <c r="B13" s="200"/>
      <c r="C13" s="103" t="str">
        <f>JL!C27</f>
        <v>Gratinovaný květák se sýrem a vejci, šťouchané brambory</v>
      </c>
      <c r="D13" s="10"/>
      <c r="E13" s="20" t="s">
        <v>31</v>
      </c>
      <c r="F13" s="22"/>
      <c r="G13" s="27"/>
      <c r="H13" s="24"/>
      <c r="I13" s="28"/>
      <c r="J13" s="25"/>
      <c r="K13" s="9"/>
      <c r="L13" s="100"/>
      <c r="M13" s="10"/>
    </row>
    <row r="14" spans="1:13" ht="18.95" customHeight="1">
      <c r="A14" s="197" t="s">
        <v>87</v>
      </c>
      <c r="B14" s="201"/>
      <c r="C14" s="103" t="str">
        <f>JL!C32</f>
        <v>Vepřový plátek na koření Gyros, smažené bramborové hranolky</v>
      </c>
      <c r="D14" s="10"/>
      <c r="E14" s="20" t="s">
        <v>31</v>
      </c>
      <c r="F14" s="22"/>
      <c r="G14" s="27"/>
      <c r="H14" s="24"/>
      <c r="I14" s="28"/>
      <c r="J14" s="25"/>
      <c r="K14" s="94"/>
      <c r="L14" s="105"/>
      <c r="M14" s="95"/>
    </row>
    <row r="15" spans="1:13" ht="18.95" customHeight="1">
      <c r="A15" s="108"/>
      <c r="B15" s="109"/>
      <c r="C15" s="602"/>
      <c r="D15" s="603"/>
      <c r="E15" s="20"/>
      <c r="F15" s="22"/>
      <c r="G15" s="27"/>
      <c r="H15" s="24"/>
      <c r="I15" s="28"/>
      <c r="J15" s="25"/>
      <c r="K15" s="9"/>
      <c r="L15" s="100"/>
      <c r="M15" s="10"/>
    </row>
    <row r="16" spans="1:13" ht="18.95" customHeight="1">
      <c r="A16" s="233" t="s">
        <v>109</v>
      </c>
      <c r="B16" s="94"/>
      <c r="C16" s="103" t="str">
        <f>'JL ŠKOLKA'!B8</f>
        <v>Sladký loupák, kakao (Granko)</v>
      </c>
      <c r="D16" s="10"/>
      <c r="E16" s="20" t="s">
        <v>110</v>
      </c>
      <c r="F16" s="22"/>
      <c r="G16" s="29"/>
      <c r="H16" s="24"/>
      <c r="I16" s="28"/>
      <c r="J16" s="25"/>
      <c r="K16" s="94"/>
      <c r="L16" s="105"/>
      <c r="M16" s="95"/>
    </row>
    <row r="17" spans="1:13" ht="18.95" customHeight="1">
      <c r="A17" s="233" t="s">
        <v>108</v>
      </c>
      <c r="B17" s="9"/>
      <c r="C17" s="232" t="str">
        <f>'JL ŠKOLKA'!B20</f>
        <v>Obložený rohlík s máslem, šunkou a sýrem, zelenina</v>
      </c>
      <c r="D17" s="111"/>
      <c r="E17" s="20" t="s">
        <v>110</v>
      </c>
      <c r="F17" s="22"/>
      <c r="G17" s="29"/>
      <c r="H17" s="24"/>
      <c r="I17" s="26"/>
      <c r="J17" s="25"/>
      <c r="K17" s="9"/>
      <c r="L17" s="100"/>
      <c r="M17" s="10"/>
    </row>
    <row r="18" spans="1:13" ht="36" customHeight="1">
      <c r="A18" s="97"/>
      <c r="B18" s="94"/>
      <c r="C18" s="92"/>
      <c r="D18" s="10"/>
      <c r="E18" s="20"/>
      <c r="F18" s="22"/>
      <c r="G18" s="29"/>
      <c r="H18" s="24"/>
      <c r="I18" s="28"/>
      <c r="J18" s="25"/>
      <c r="K18" s="94"/>
      <c r="L18" s="105"/>
      <c r="M18" s="95"/>
    </row>
    <row r="19" spans="1:13" ht="18.95" customHeight="1">
      <c r="A19" s="92"/>
      <c r="B19" s="9"/>
      <c r="C19" s="92"/>
      <c r="D19" s="10"/>
      <c r="E19" s="20"/>
      <c r="F19" s="22"/>
      <c r="G19" s="29"/>
      <c r="H19" s="24"/>
      <c r="I19" s="26"/>
      <c r="J19" s="25"/>
      <c r="K19" s="9"/>
      <c r="L19" s="100"/>
      <c r="M19" s="10"/>
    </row>
    <row r="20" spans="1:13" ht="18.95" customHeight="1">
      <c r="A20" s="92"/>
      <c r="B20" s="9"/>
      <c r="C20" s="92"/>
      <c r="D20" s="10"/>
      <c r="E20" s="20"/>
      <c r="F20" s="22"/>
      <c r="G20" s="29"/>
      <c r="H20" s="24"/>
      <c r="I20" s="26"/>
      <c r="J20" s="25"/>
      <c r="K20" s="9"/>
      <c r="L20" s="100"/>
      <c r="M20" s="10"/>
    </row>
    <row r="21" spans="1:13" ht="18.95" customHeight="1">
      <c r="A21" s="92"/>
      <c r="B21" s="9"/>
      <c r="C21" s="92"/>
      <c r="D21" s="9"/>
      <c r="E21" s="22"/>
      <c r="F21" s="22"/>
      <c r="G21" s="30"/>
      <c r="H21" s="24"/>
      <c r="I21" s="16"/>
      <c r="J21" s="16"/>
      <c r="K21" s="16"/>
      <c r="L21" s="100"/>
      <c r="M21" s="16"/>
    </row>
    <row r="22" spans="1:13" ht="18.95" customHeight="1">
      <c r="A22" s="60" t="s">
        <v>32</v>
      </c>
      <c r="H22" s="31"/>
      <c r="K22" s="32"/>
      <c r="L22" s="94"/>
      <c r="M22" s="95"/>
    </row>
    <row r="23" spans="1:13">
      <c r="A23" s="92" t="s">
        <v>44</v>
      </c>
      <c r="B23" s="9"/>
      <c r="C23" s="9"/>
      <c r="D23" s="9"/>
      <c r="E23" s="9"/>
      <c r="F23" s="9"/>
      <c r="G23" s="9"/>
      <c r="H23" s="33"/>
      <c r="I23" s="9"/>
      <c r="J23" s="9"/>
      <c r="K23" s="9"/>
      <c r="L23" s="9"/>
      <c r="M23" s="10"/>
    </row>
    <row r="24" spans="1:13">
      <c r="A24" s="92" t="s">
        <v>33</v>
      </c>
      <c r="B24" s="9"/>
      <c r="C24" s="9"/>
      <c r="D24" s="9"/>
      <c r="E24" s="9"/>
      <c r="F24" s="9"/>
      <c r="G24" s="9" t="s">
        <v>34</v>
      </c>
      <c r="H24" s="9"/>
      <c r="I24" s="9"/>
      <c r="J24" s="9" t="s">
        <v>35</v>
      </c>
      <c r="K24" s="9"/>
      <c r="L24" s="9"/>
      <c r="M24" s="10"/>
    </row>
    <row r="25" spans="1:13">
      <c r="A25" s="61"/>
      <c r="B25" s="94"/>
      <c r="C25" s="94"/>
      <c r="E25" s="112" t="s">
        <v>36</v>
      </c>
      <c r="F25" s="94"/>
      <c r="G25" s="94"/>
      <c r="H25" s="112" t="s">
        <v>37</v>
      </c>
      <c r="I25" s="94"/>
      <c r="J25" s="94" t="s">
        <v>204</v>
      </c>
      <c r="K25" s="94"/>
      <c r="L25" s="94"/>
      <c r="M25" s="95"/>
    </row>
    <row r="26" spans="1:13">
      <c r="A26" s="55" t="s">
        <v>38</v>
      </c>
      <c r="B26" s="49"/>
      <c r="C26" s="49" t="s">
        <v>39</v>
      </c>
      <c r="D26" s="113"/>
      <c r="E26" s="49" t="s">
        <v>40</v>
      </c>
      <c r="F26" s="49"/>
      <c r="G26" s="49" t="s">
        <v>39</v>
      </c>
      <c r="H26" s="49"/>
      <c r="I26" s="49"/>
      <c r="J26" s="49"/>
      <c r="K26" s="49"/>
      <c r="L26" s="49"/>
      <c r="M26" s="56"/>
    </row>
    <row r="27" spans="1:13" ht="84.95" customHeight="1">
      <c r="A27" s="604" t="s">
        <v>49</v>
      </c>
      <c r="B27" s="605"/>
      <c r="C27" s="605"/>
      <c r="D27" s="605"/>
      <c r="E27" s="605"/>
      <c r="F27" s="605"/>
      <c r="G27" s="605"/>
      <c r="H27" s="605"/>
      <c r="I27" s="605"/>
      <c r="J27" s="605"/>
      <c r="K27" s="605"/>
      <c r="L27" s="605"/>
      <c r="M27" s="606"/>
    </row>
    <row r="28" spans="1:13" ht="35.1" customHeight="1">
      <c r="A28" s="6" t="s">
        <v>41</v>
      </c>
      <c r="B28" s="44"/>
      <c r="C28" s="44"/>
      <c r="D28" s="44"/>
      <c r="E28" s="44"/>
      <c r="F28" s="44"/>
      <c r="G28" s="45"/>
      <c r="H28" s="7" t="s">
        <v>11</v>
      </c>
      <c r="I28" s="46">
        <f>I1+1</f>
        <v>45230</v>
      </c>
      <c r="J28" s="44"/>
      <c r="K28" s="44"/>
      <c r="L28" s="44"/>
      <c r="M28" s="47"/>
    </row>
    <row r="29" spans="1:13" ht="16.5" customHeight="1">
      <c r="A29" s="91" t="s">
        <v>12</v>
      </c>
      <c r="B29" s="9"/>
      <c r="C29" s="10"/>
      <c r="D29" s="92" t="s">
        <v>13</v>
      </c>
      <c r="E29" s="9"/>
      <c r="F29" s="9"/>
      <c r="G29" s="9"/>
      <c r="H29" s="91" t="s">
        <v>14</v>
      </c>
      <c r="I29" s="11" t="s">
        <v>43</v>
      </c>
      <c r="J29" s="9"/>
      <c r="K29" s="9"/>
      <c r="L29" s="9"/>
      <c r="M29" s="10"/>
    </row>
    <row r="30" spans="1:13" ht="16.5" customHeight="1">
      <c r="A30" s="48" t="s">
        <v>15</v>
      </c>
      <c r="B30" s="49"/>
      <c r="C30" s="10"/>
      <c r="D30" s="62" t="str">
        <f>D3</f>
        <v>MŠ PETRKLÍČ + ZŠ PETRKLÍČ</v>
      </c>
      <c r="E30" s="49"/>
      <c r="F30" s="49"/>
      <c r="G30" s="49"/>
      <c r="H30" s="48" t="s">
        <v>14</v>
      </c>
      <c r="I30" s="93">
        <f>I3</f>
        <v>0</v>
      </c>
      <c r="J30" s="49"/>
      <c r="K30" s="49"/>
      <c r="L30" s="49"/>
      <c r="M30" s="50"/>
    </row>
    <row r="31" spans="1:13" ht="12.95" customHeight="1">
      <c r="A31" s="51"/>
      <c r="B31" s="94"/>
      <c r="C31" s="51"/>
      <c r="D31" s="95"/>
      <c r="E31" s="94"/>
      <c r="F31" s="12"/>
      <c r="G31" s="94"/>
      <c r="H31" s="94"/>
      <c r="I31" s="94"/>
      <c r="J31" s="94"/>
      <c r="K31" s="95"/>
      <c r="L31" s="51"/>
      <c r="M31" s="95"/>
    </row>
    <row r="32" spans="1:13" ht="18" customHeight="1">
      <c r="A32" s="13"/>
      <c r="B32" s="44"/>
      <c r="C32" s="14" t="s">
        <v>16</v>
      </c>
      <c r="D32" s="47"/>
      <c r="E32" s="52" t="s">
        <v>17</v>
      </c>
      <c r="F32" s="15" t="s">
        <v>18</v>
      </c>
      <c r="G32" s="44" t="s">
        <v>19</v>
      </c>
      <c r="H32" s="44"/>
      <c r="I32" s="16" t="s">
        <v>20</v>
      </c>
      <c r="J32" s="16" t="s">
        <v>21</v>
      </c>
      <c r="K32" s="47"/>
      <c r="L32" s="92" t="s">
        <v>22</v>
      </c>
      <c r="M32" s="10"/>
    </row>
    <row r="33" spans="1:13" ht="15.75" customHeight="1">
      <c r="A33" s="53"/>
      <c r="B33" s="94"/>
      <c r="C33" s="51"/>
      <c r="D33" s="95"/>
      <c r="E33" s="96" t="s">
        <v>23</v>
      </c>
      <c r="F33" s="12"/>
      <c r="G33" s="17" t="s">
        <v>24</v>
      </c>
      <c r="H33" s="52" t="s">
        <v>5</v>
      </c>
      <c r="I33" s="16" t="s">
        <v>25</v>
      </c>
      <c r="J33" s="18" t="s">
        <v>26</v>
      </c>
      <c r="K33" s="95"/>
      <c r="L33" s="96" t="s">
        <v>27</v>
      </c>
      <c r="M33" s="19" t="s">
        <v>28</v>
      </c>
    </row>
    <row r="34" spans="1:13">
      <c r="A34" s="54"/>
      <c r="B34" s="49"/>
      <c r="C34" s="55"/>
      <c r="D34" s="56"/>
      <c r="E34" s="49"/>
      <c r="F34" s="57"/>
      <c r="G34" s="55"/>
      <c r="H34" s="49"/>
      <c r="I34" s="16"/>
      <c r="J34" s="16"/>
      <c r="K34" s="56"/>
      <c r="L34" s="58" t="s">
        <v>29</v>
      </c>
      <c r="M34" s="59" t="s">
        <v>30</v>
      </c>
    </row>
    <row r="35" spans="1:13">
      <c r="A35" s="97">
        <v>1</v>
      </c>
      <c r="B35" s="20"/>
      <c r="C35" s="97">
        <v>2</v>
      </c>
      <c r="D35" s="21"/>
      <c r="E35" s="20">
        <v>3</v>
      </c>
      <c r="F35" s="22">
        <v>4</v>
      </c>
      <c r="G35" s="20">
        <v>5</v>
      </c>
      <c r="H35" s="22">
        <v>6</v>
      </c>
      <c r="I35" s="22">
        <v>7</v>
      </c>
      <c r="J35" s="22">
        <v>8</v>
      </c>
      <c r="K35" s="20"/>
      <c r="L35" s="22">
        <v>9</v>
      </c>
      <c r="M35" s="21">
        <v>10</v>
      </c>
    </row>
    <row r="36" spans="1:13" ht="18.95" customHeight="1">
      <c r="A36" s="98" t="s">
        <v>59</v>
      </c>
      <c r="B36" s="99"/>
      <c r="C36" s="114" t="str">
        <f>JL!F12</f>
        <v>Hovězí vývar s ovesnými vločkami</v>
      </c>
      <c r="D36" s="10"/>
      <c r="E36" s="20" t="s">
        <v>31</v>
      </c>
      <c r="F36" s="88"/>
      <c r="G36" s="23"/>
      <c r="H36" s="24"/>
      <c r="I36" s="24"/>
      <c r="J36" s="25"/>
      <c r="K36" s="94"/>
      <c r="L36" s="100"/>
      <c r="M36" s="95"/>
    </row>
    <row r="37" spans="1:13" ht="18.95" customHeight="1">
      <c r="A37" s="98" t="s">
        <v>60</v>
      </c>
      <c r="B37" s="99"/>
      <c r="C37" s="92" t="str">
        <f>JL!F15</f>
        <v>Dršťková polévka</v>
      </c>
      <c r="D37" s="10"/>
      <c r="E37" s="96" t="s">
        <v>31</v>
      </c>
      <c r="F37" s="88"/>
      <c r="G37" s="101"/>
      <c r="H37" s="24"/>
      <c r="I37" s="26"/>
      <c r="J37" s="25"/>
      <c r="K37" s="9"/>
      <c r="L37" s="100"/>
      <c r="M37" s="10"/>
    </row>
    <row r="38" spans="1:13" ht="18.95" customHeight="1">
      <c r="A38" s="98" t="s">
        <v>73</v>
      </c>
      <c r="B38" s="102"/>
      <c r="C38" s="103" t="str">
        <f>JL!F19</f>
        <v>Vepřová plec pečená na česneku po selsku, dušený špenát, bramborové knedlíky</v>
      </c>
      <c r="D38" s="10"/>
      <c r="E38" s="20" t="s">
        <v>31</v>
      </c>
      <c r="F38" s="88"/>
      <c r="G38" s="116"/>
      <c r="H38" s="24"/>
      <c r="I38" s="26"/>
      <c r="J38" s="25"/>
      <c r="K38" s="94"/>
      <c r="L38" s="105"/>
      <c r="M38" s="95"/>
    </row>
    <row r="39" spans="1:13" ht="18.95" customHeight="1">
      <c r="A39" s="98" t="s">
        <v>74</v>
      </c>
      <c r="B39" s="106"/>
      <c r="C39" s="103" t="str">
        <f>JL!F23</f>
        <v>Přírodní sekaný řízek se slaninou a sýrem, bramborová kaše s máslem, okurka</v>
      </c>
      <c r="D39" s="10"/>
      <c r="E39" s="96" t="s">
        <v>31</v>
      </c>
      <c r="F39" s="88"/>
      <c r="G39" s="27"/>
      <c r="H39" s="24"/>
      <c r="I39" s="28"/>
      <c r="J39" s="25"/>
      <c r="K39" s="94"/>
      <c r="L39" s="105"/>
      <c r="M39" s="95"/>
    </row>
    <row r="40" spans="1:13" ht="18.95" customHeight="1">
      <c r="A40" s="98" t="s">
        <v>75</v>
      </c>
      <c r="B40" s="106"/>
      <c r="C40" s="103" t="str">
        <f>JL!F27</f>
        <v>Lívance z kynutého těsta, žahour z lesního ovoce, zakysaná slazená smetana</v>
      </c>
      <c r="D40" s="10"/>
      <c r="E40" s="20" t="s">
        <v>31</v>
      </c>
      <c r="F40" s="88"/>
      <c r="G40" s="27"/>
      <c r="H40" s="24"/>
      <c r="I40" s="28"/>
      <c r="J40" s="25"/>
      <c r="K40" s="9"/>
      <c r="L40" s="100"/>
      <c r="M40" s="10"/>
    </row>
    <row r="41" spans="1:13" ht="18.95" customHeight="1">
      <c r="A41" s="98" t="s">
        <v>76</v>
      </c>
      <c r="B41" s="107"/>
      <c r="C41" s="103" t="str">
        <f>JL!F32</f>
        <v>Pomalu pečená vepřová panenka v česneku, grilovaná zelenina s tymiánem, opékané brambory</v>
      </c>
      <c r="D41" s="10"/>
      <c r="E41" s="20" t="s">
        <v>31</v>
      </c>
      <c r="F41" s="88"/>
      <c r="G41" s="27"/>
      <c r="H41" s="24"/>
      <c r="I41" s="28"/>
      <c r="J41" s="25"/>
      <c r="K41" s="94"/>
      <c r="L41" s="105"/>
      <c r="M41" s="95"/>
    </row>
    <row r="42" spans="1:13" ht="18.95" customHeight="1">
      <c r="A42" s="108"/>
      <c r="B42" s="109"/>
      <c r="C42" s="602"/>
      <c r="D42" s="603"/>
      <c r="E42" s="20"/>
      <c r="F42" s="88"/>
      <c r="G42" s="27"/>
      <c r="H42" s="24"/>
      <c r="I42" s="115"/>
      <c r="J42" s="25"/>
      <c r="K42" s="9"/>
      <c r="L42" s="100"/>
      <c r="M42" s="10"/>
    </row>
    <row r="43" spans="1:13" ht="18.95" customHeight="1">
      <c r="A43" s="233" t="s">
        <v>109</v>
      </c>
      <c r="B43" s="94"/>
      <c r="C43" s="103" t="str">
        <f>'JL ŠKOLKA'!D8</f>
        <v>Vícezrnný toastový chléb s vajíčkovou pomazánkou a ředkvičkami</v>
      </c>
      <c r="D43" s="10"/>
      <c r="E43" s="20" t="s">
        <v>110</v>
      </c>
      <c r="F43" s="88"/>
      <c r="G43" s="29"/>
      <c r="H43" s="24"/>
      <c r="I43" s="28"/>
      <c r="J43" s="25"/>
      <c r="K43" s="94"/>
      <c r="L43" s="105"/>
      <c r="M43" s="95"/>
    </row>
    <row r="44" spans="1:13" ht="18.95" customHeight="1">
      <c r="A44" s="233" t="s">
        <v>108</v>
      </c>
      <c r="B44" s="9"/>
      <c r="C44" s="232" t="str">
        <f>'JL ŠKOLKA'!D20</f>
        <v>Selský rohlík s rybičkovou pomazánkou</v>
      </c>
      <c r="D44" s="111"/>
      <c r="E44" s="20" t="s">
        <v>110</v>
      </c>
      <c r="F44" s="22"/>
      <c r="G44" s="29"/>
      <c r="H44" s="24"/>
      <c r="I44" s="26"/>
      <c r="J44" s="25"/>
      <c r="K44" s="9"/>
      <c r="L44" s="100"/>
      <c r="M44" s="10"/>
    </row>
    <row r="45" spans="1:13" ht="36" customHeight="1">
      <c r="A45" s="97"/>
      <c r="B45" s="94"/>
      <c r="C45" s="92"/>
      <c r="D45" s="10"/>
      <c r="E45" s="20"/>
      <c r="F45" s="22"/>
      <c r="G45" s="29"/>
      <c r="H45" s="24"/>
      <c r="I45" s="28"/>
      <c r="J45" s="25"/>
      <c r="K45" s="94"/>
      <c r="L45" s="105"/>
      <c r="M45" s="95"/>
    </row>
    <row r="46" spans="1:13" ht="18.95" customHeight="1">
      <c r="A46" s="92"/>
      <c r="B46" s="9"/>
      <c r="C46" s="92"/>
      <c r="D46" s="10"/>
      <c r="E46" s="20"/>
      <c r="F46" s="22"/>
      <c r="G46" s="29"/>
      <c r="H46" s="24"/>
      <c r="I46" s="26"/>
      <c r="J46" s="25"/>
      <c r="K46" s="9"/>
      <c r="L46" s="100"/>
      <c r="M46" s="10"/>
    </row>
    <row r="47" spans="1:13" ht="18.95" customHeight="1">
      <c r="A47" s="92"/>
      <c r="B47" s="9"/>
      <c r="C47" s="92"/>
      <c r="D47" s="10"/>
      <c r="E47" s="20"/>
      <c r="F47" s="22"/>
      <c r="G47" s="29"/>
      <c r="H47" s="24"/>
      <c r="I47" s="26"/>
      <c r="J47" s="25"/>
      <c r="K47" s="9"/>
      <c r="L47" s="100"/>
      <c r="M47" s="10"/>
    </row>
    <row r="48" spans="1:13" ht="18.95" customHeight="1">
      <c r="A48" s="92"/>
      <c r="B48" s="9"/>
      <c r="C48" s="92"/>
      <c r="D48" s="9"/>
      <c r="E48" s="22"/>
      <c r="F48" s="22"/>
      <c r="G48" s="30"/>
      <c r="H48" s="24"/>
      <c r="I48" s="16"/>
      <c r="J48" s="16"/>
      <c r="K48" s="16"/>
      <c r="L48" s="100"/>
      <c r="M48" s="16"/>
    </row>
    <row r="49" spans="1:13" ht="18.95" customHeight="1">
      <c r="A49" s="60" t="s">
        <v>32</v>
      </c>
      <c r="H49" s="31"/>
      <c r="K49" s="32"/>
      <c r="L49" s="94"/>
      <c r="M49" s="95"/>
    </row>
    <row r="50" spans="1:13">
      <c r="A50" s="92" t="s">
        <v>44</v>
      </c>
      <c r="B50" s="9"/>
      <c r="C50" s="9"/>
      <c r="D50" s="9"/>
      <c r="E50" s="9"/>
      <c r="F50" s="9"/>
      <c r="G50" s="9"/>
      <c r="H50" s="33"/>
      <c r="I50" s="9"/>
      <c r="J50" s="9"/>
      <c r="K50" s="9"/>
      <c r="L50" s="9"/>
      <c r="M50" s="10"/>
    </row>
    <row r="51" spans="1:13">
      <c r="A51" s="92" t="s">
        <v>33</v>
      </c>
      <c r="B51" s="9"/>
      <c r="C51" s="9"/>
      <c r="D51" s="9"/>
      <c r="E51" s="9"/>
      <c r="F51" s="9"/>
      <c r="G51" s="9" t="s">
        <v>34</v>
      </c>
      <c r="H51" s="9"/>
      <c r="I51" s="9"/>
      <c r="J51" s="9" t="s">
        <v>35</v>
      </c>
      <c r="K51" s="9"/>
      <c r="L51" s="9"/>
      <c r="M51" s="10"/>
    </row>
    <row r="52" spans="1:13">
      <c r="A52" s="61"/>
      <c r="B52" s="94"/>
      <c r="C52" s="94"/>
      <c r="E52" s="112" t="s">
        <v>36</v>
      </c>
      <c r="F52" s="94"/>
      <c r="G52" s="94"/>
      <c r="H52" s="112" t="s">
        <v>37</v>
      </c>
      <c r="I52" s="94"/>
      <c r="J52" s="94" t="s">
        <v>204</v>
      </c>
      <c r="K52" s="94"/>
      <c r="L52" s="94"/>
      <c r="M52" s="95"/>
    </row>
    <row r="53" spans="1:13">
      <c r="A53" s="55" t="s">
        <v>38</v>
      </c>
      <c r="B53" s="49"/>
      <c r="C53" s="49" t="s">
        <v>39</v>
      </c>
      <c r="D53" s="113"/>
      <c r="E53" s="49" t="s">
        <v>40</v>
      </c>
      <c r="F53" s="49"/>
      <c r="G53" s="49" t="s">
        <v>39</v>
      </c>
      <c r="H53" s="49"/>
      <c r="I53" s="49"/>
      <c r="J53" s="49"/>
      <c r="K53" s="49"/>
      <c r="L53" s="49"/>
      <c r="M53" s="56"/>
    </row>
    <row r="54" spans="1:13" ht="84.95" customHeight="1">
      <c r="A54" s="604" t="s">
        <v>49</v>
      </c>
      <c r="B54" s="605"/>
      <c r="C54" s="605"/>
      <c r="D54" s="605"/>
      <c r="E54" s="605"/>
      <c r="F54" s="605"/>
      <c r="G54" s="605"/>
      <c r="H54" s="605"/>
      <c r="I54" s="605"/>
      <c r="J54" s="605"/>
      <c r="K54" s="605"/>
      <c r="L54" s="605"/>
      <c r="M54" s="606"/>
    </row>
    <row r="55" spans="1:13" ht="35.1" customHeight="1">
      <c r="A55" s="6" t="s">
        <v>41</v>
      </c>
      <c r="B55" s="44"/>
      <c r="C55" s="44"/>
      <c r="D55" s="44"/>
      <c r="E55" s="44"/>
      <c r="F55" s="44"/>
      <c r="G55" s="45"/>
      <c r="H55" s="7" t="s">
        <v>11</v>
      </c>
      <c r="I55" s="46">
        <f>I28+1</f>
        <v>45231</v>
      </c>
      <c r="J55" s="44"/>
      <c r="K55" s="44"/>
      <c r="L55" s="44"/>
      <c r="M55" s="47"/>
    </row>
    <row r="56" spans="1:13" ht="16.5" customHeight="1">
      <c r="A56" s="91" t="s">
        <v>12</v>
      </c>
      <c r="B56" s="9"/>
      <c r="C56" s="10"/>
      <c r="D56" s="92" t="s">
        <v>13</v>
      </c>
      <c r="E56" s="9"/>
      <c r="F56" s="9"/>
      <c r="G56" s="9"/>
      <c r="H56" s="91" t="s">
        <v>14</v>
      </c>
      <c r="I56" s="11" t="s">
        <v>43</v>
      </c>
      <c r="J56" s="9"/>
      <c r="K56" s="9"/>
      <c r="L56" s="9"/>
      <c r="M56" s="10"/>
    </row>
    <row r="57" spans="1:13" ht="16.5" customHeight="1">
      <c r="A57" s="48" t="s">
        <v>15</v>
      </c>
      <c r="B57" s="49"/>
      <c r="C57" s="10"/>
      <c r="D57" s="62" t="str">
        <f>D30</f>
        <v>MŠ PETRKLÍČ + ZŠ PETRKLÍČ</v>
      </c>
      <c r="E57" s="49"/>
      <c r="F57" s="49"/>
      <c r="G57" s="49"/>
      <c r="H57" s="48" t="s">
        <v>14</v>
      </c>
      <c r="I57" s="93">
        <f>I3</f>
        <v>0</v>
      </c>
      <c r="J57" s="49"/>
      <c r="K57" s="49"/>
      <c r="L57" s="49"/>
      <c r="M57" s="50"/>
    </row>
    <row r="58" spans="1:13" ht="12.95" customHeight="1">
      <c r="A58" s="51"/>
      <c r="B58" s="94"/>
      <c r="C58" s="51"/>
      <c r="D58" s="95"/>
      <c r="E58" s="94"/>
      <c r="F58" s="12"/>
      <c r="G58" s="94"/>
      <c r="H58" s="94"/>
      <c r="I58" s="94"/>
      <c r="J58" s="94"/>
      <c r="K58" s="95"/>
      <c r="L58" s="51"/>
      <c r="M58" s="95"/>
    </row>
    <row r="59" spans="1:13" ht="18" customHeight="1">
      <c r="A59" s="13"/>
      <c r="B59" s="44"/>
      <c r="C59" s="14" t="s">
        <v>16</v>
      </c>
      <c r="D59" s="47"/>
      <c r="E59" s="52" t="s">
        <v>17</v>
      </c>
      <c r="F59" s="15" t="s">
        <v>18</v>
      </c>
      <c r="G59" s="44" t="s">
        <v>19</v>
      </c>
      <c r="H59" s="44"/>
      <c r="I59" s="16" t="s">
        <v>20</v>
      </c>
      <c r="J59" s="16" t="s">
        <v>21</v>
      </c>
      <c r="K59" s="47"/>
      <c r="L59" s="92" t="s">
        <v>22</v>
      </c>
      <c r="M59" s="10"/>
    </row>
    <row r="60" spans="1:13" ht="15.75" customHeight="1">
      <c r="A60" s="53"/>
      <c r="B60" s="94"/>
      <c r="C60" s="51"/>
      <c r="D60" s="95"/>
      <c r="E60" s="96" t="s">
        <v>23</v>
      </c>
      <c r="F60" s="12"/>
      <c r="G60" s="17" t="s">
        <v>24</v>
      </c>
      <c r="H60" s="52" t="s">
        <v>5</v>
      </c>
      <c r="I60" s="16" t="s">
        <v>25</v>
      </c>
      <c r="J60" s="18" t="s">
        <v>26</v>
      </c>
      <c r="K60" s="95"/>
      <c r="L60" s="96" t="s">
        <v>27</v>
      </c>
      <c r="M60" s="19" t="s">
        <v>28</v>
      </c>
    </row>
    <row r="61" spans="1:13">
      <c r="A61" s="54"/>
      <c r="B61" s="49"/>
      <c r="C61" s="55"/>
      <c r="D61" s="56"/>
      <c r="E61" s="49"/>
      <c r="F61" s="57"/>
      <c r="G61" s="55"/>
      <c r="H61" s="49"/>
      <c r="I61" s="16"/>
      <c r="J61" s="16"/>
      <c r="K61" s="56"/>
      <c r="L61" s="58" t="s">
        <v>29</v>
      </c>
      <c r="M61" s="59" t="s">
        <v>30</v>
      </c>
    </row>
    <row r="62" spans="1:13">
      <c r="A62" s="97">
        <v>1</v>
      </c>
      <c r="B62" s="20"/>
      <c r="C62" s="97">
        <v>2</v>
      </c>
      <c r="D62" s="21"/>
      <c r="E62" s="20">
        <v>3</v>
      </c>
      <c r="F62" s="22">
        <v>4</v>
      </c>
      <c r="G62" s="20">
        <v>5</v>
      </c>
      <c r="H62" s="22">
        <v>6</v>
      </c>
      <c r="I62" s="22">
        <v>7</v>
      </c>
      <c r="J62" s="22">
        <v>8</v>
      </c>
      <c r="K62" s="20"/>
      <c r="L62" s="22">
        <v>9</v>
      </c>
      <c r="M62" s="21">
        <v>10</v>
      </c>
    </row>
    <row r="63" spans="1:13" ht="18.95" customHeight="1">
      <c r="A63" s="98" t="s">
        <v>59</v>
      </c>
      <c r="B63" s="99"/>
      <c r="C63" s="114" t="str">
        <f>JL!I12</f>
        <v>Drůbeží vývar s krupiucí a vejcem</v>
      </c>
      <c r="D63" s="10"/>
      <c r="E63" s="20" t="s">
        <v>31</v>
      </c>
      <c r="F63" s="88"/>
      <c r="G63" s="23"/>
      <c r="H63" s="24"/>
      <c r="I63" s="24"/>
      <c r="J63" s="25"/>
      <c r="K63" s="94"/>
      <c r="L63" s="100"/>
      <c r="M63" s="95"/>
    </row>
    <row r="64" spans="1:13" ht="18.95" customHeight="1">
      <c r="A64" s="98" t="s">
        <v>60</v>
      </c>
      <c r="B64" s="99"/>
      <c r="C64" s="92" t="str">
        <f>JL!I15</f>
        <v>Čočková s uzeninou</v>
      </c>
      <c r="D64" s="10"/>
      <c r="E64" s="96" t="s">
        <v>31</v>
      </c>
      <c r="F64" s="88"/>
      <c r="G64" s="101"/>
      <c r="H64" s="24"/>
      <c r="I64" s="26"/>
      <c r="J64" s="25"/>
      <c r="K64" s="9"/>
      <c r="L64" s="100"/>
      <c r="M64" s="10"/>
    </row>
    <row r="65" spans="1:13" ht="18.95" customHeight="1">
      <c r="A65" s="98" t="s">
        <v>73</v>
      </c>
      <c r="B65" s="102"/>
      <c r="C65" s="103" t="str">
        <f>JL!I19</f>
        <v>Dušený hovězí kýta s kaparovo-smetanovou oáčkou, dušená rýže</v>
      </c>
      <c r="D65" s="10"/>
      <c r="E65" s="20" t="s">
        <v>31</v>
      </c>
      <c r="F65" s="88"/>
      <c r="G65" s="27"/>
      <c r="H65" s="24"/>
      <c r="I65" s="26"/>
      <c r="J65" s="25"/>
      <c r="K65" s="94"/>
      <c r="L65" s="105"/>
      <c r="M65" s="95"/>
    </row>
    <row r="66" spans="1:13" ht="18.95" customHeight="1">
      <c r="A66" s="98" t="s">
        <v>74</v>
      </c>
      <c r="B66" s="106"/>
      <c r="C66" s="103" t="str">
        <f>JL!I23</f>
        <v>Pečená krkovice po dijonsku, šťouchané brambory s pórkem</v>
      </c>
      <c r="D66" s="10"/>
      <c r="E66" s="96" t="s">
        <v>31</v>
      </c>
      <c r="F66" s="88"/>
      <c r="G66" s="27"/>
      <c r="H66" s="24"/>
      <c r="I66" s="28"/>
      <c r="J66" s="25"/>
      <c r="K66" s="94"/>
      <c r="L66" s="105"/>
      <c r="M66" s="95"/>
    </row>
    <row r="67" spans="1:13" ht="18.95" customHeight="1">
      <c r="A67" s="98" t="s">
        <v>75</v>
      </c>
      <c r="B67" s="106"/>
      <c r="C67" s="103" t="str">
        <f>JL!I27</f>
        <v>Míchané těstoviny s brokolicí, vejci, smaženou cibulí a smetanou, sypané sýrem</v>
      </c>
      <c r="D67" s="10"/>
      <c r="E67" s="20" t="s">
        <v>31</v>
      </c>
      <c r="F67" s="88"/>
      <c r="G67" s="27"/>
      <c r="H67" s="24"/>
      <c r="I67" s="28"/>
      <c r="J67" s="25"/>
      <c r="K67" s="9"/>
      <c r="L67" s="100"/>
      <c r="M67" s="10"/>
    </row>
    <row r="68" spans="1:13" ht="18.95" customHeight="1">
      <c r="A68" s="98" t="s">
        <v>76</v>
      </c>
      <c r="B68" s="107"/>
      <c r="C68" s="103">
        <f>JL!I32</f>
        <v>0</v>
      </c>
      <c r="D68" s="10"/>
      <c r="E68" s="20" t="s">
        <v>31</v>
      </c>
      <c r="F68" s="88"/>
      <c r="G68" s="27"/>
      <c r="H68" s="24"/>
      <c r="I68" s="28"/>
      <c r="J68" s="25"/>
      <c r="K68" s="94"/>
      <c r="L68" s="105"/>
      <c r="M68" s="95"/>
    </row>
    <row r="69" spans="1:13" ht="18.95" customHeight="1">
      <c r="A69" s="108"/>
      <c r="B69" s="109"/>
      <c r="C69" s="602"/>
      <c r="D69" s="603"/>
      <c r="E69" s="20"/>
      <c r="F69" s="88"/>
      <c r="G69" s="27"/>
      <c r="H69" s="24"/>
      <c r="I69" s="28"/>
      <c r="J69" s="25"/>
      <c r="K69" s="9"/>
      <c r="L69" s="100"/>
      <c r="M69" s="10"/>
    </row>
    <row r="70" spans="1:13" ht="18.95" customHeight="1">
      <c r="A70" s="233" t="s">
        <v>109</v>
      </c>
      <c r="B70" s="94"/>
      <c r="C70" s="103" t="str">
        <f>'JL ŠKOLKA'!F8</f>
        <v>Smetanový jogurt s ovocem, kukuřičné lupínky</v>
      </c>
      <c r="D70" s="10"/>
      <c r="E70" s="20" t="s">
        <v>110</v>
      </c>
      <c r="F70" s="88"/>
      <c r="G70" s="29"/>
      <c r="H70" s="24"/>
      <c r="I70" s="28"/>
      <c r="J70" s="25"/>
      <c r="K70" s="94"/>
      <c r="L70" s="105"/>
      <c r="M70" s="95"/>
    </row>
    <row r="71" spans="1:13" ht="18.95" customHeight="1">
      <c r="A71" s="233" t="s">
        <v>108</v>
      </c>
      <c r="B71" s="9"/>
      <c r="C71" s="232" t="str">
        <f>'JL ŠKOLKA'!F20</f>
        <v>Kukuřičný pufovaný chlebík s ochucenou lučinou a zeleninou</v>
      </c>
      <c r="D71" s="111"/>
      <c r="E71" s="20" t="s">
        <v>110</v>
      </c>
      <c r="F71" s="22"/>
      <c r="G71" s="29"/>
      <c r="H71" s="24"/>
      <c r="I71" s="26"/>
      <c r="J71" s="25"/>
      <c r="K71" s="9"/>
      <c r="L71" s="100"/>
      <c r="M71" s="10"/>
    </row>
    <row r="72" spans="1:13" ht="36" customHeight="1">
      <c r="A72" s="97"/>
      <c r="B72" s="94"/>
      <c r="C72" s="92"/>
      <c r="D72" s="10"/>
      <c r="E72" s="20"/>
      <c r="F72" s="22"/>
      <c r="G72" s="29"/>
      <c r="H72" s="24"/>
      <c r="I72" s="26"/>
      <c r="J72" s="25"/>
      <c r="K72" s="9"/>
      <c r="L72" s="100"/>
      <c r="M72" s="10"/>
    </row>
    <row r="73" spans="1:13" ht="18.95" customHeight="1">
      <c r="A73" s="92"/>
      <c r="B73" s="9"/>
      <c r="C73" s="92"/>
      <c r="D73" s="10"/>
      <c r="E73" s="20"/>
      <c r="F73" s="22"/>
      <c r="G73" s="29"/>
      <c r="H73" s="24"/>
      <c r="I73" s="28"/>
      <c r="J73" s="25"/>
      <c r="K73" s="94"/>
      <c r="L73" s="105"/>
      <c r="M73" s="95"/>
    </row>
    <row r="74" spans="1:13" ht="18.95" customHeight="1">
      <c r="A74" s="92"/>
      <c r="B74" s="9"/>
      <c r="C74" s="92"/>
      <c r="D74" s="10"/>
      <c r="E74" s="20"/>
      <c r="F74" s="22"/>
      <c r="G74" s="29"/>
      <c r="H74" s="24"/>
      <c r="I74" s="26"/>
      <c r="J74" s="25"/>
      <c r="K74" s="9"/>
      <c r="L74" s="100"/>
      <c r="M74" s="10"/>
    </row>
    <row r="75" spans="1:13" ht="18.95" customHeight="1">
      <c r="A75" s="92"/>
      <c r="B75" s="9"/>
      <c r="C75" s="92"/>
      <c r="D75" s="9"/>
      <c r="E75" s="22"/>
      <c r="F75" s="22"/>
      <c r="G75" s="30"/>
      <c r="H75" s="24"/>
      <c r="I75" s="16"/>
      <c r="J75" s="16"/>
      <c r="K75" s="16"/>
      <c r="L75" s="100"/>
      <c r="M75" s="16"/>
    </row>
    <row r="76" spans="1:13" ht="18.95" customHeight="1">
      <c r="A76" s="60" t="s">
        <v>32</v>
      </c>
      <c r="H76" s="31"/>
      <c r="K76" s="32"/>
      <c r="L76" s="94"/>
      <c r="M76" s="95"/>
    </row>
    <row r="77" spans="1:13">
      <c r="A77" s="92" t="s">
        <v>44</v>
      </c>
      <c r="B77" s="9"/>
      <c r="C77" s="9"/>
      <c r="D77" s="9"/>
      <c r="E77" s="9"/>
      <c r="F77" s="9"/>
      <c r="G77" s="9"/>
      <c r="H77" s="33"/>
      <c r="I77" s="9"/>
      <c r="J77" s="9"/>
      <c r="K77" s="9"/>
      <c r="L77" s="9"/>
      <c r="M77" s="10"/>
    </row>
    <row r="78" spans="1:13">
      <c r="A78" s="92" t="s">
        <v>33</v>
      </c>
      <c r="B78" s="9"/>
      <c r="C78" s="9"/>
      <c r="D78" s="9"/>
      <c r="E78" s="9"/>
      <c r="F78" s="9"/>
      <c r="G78" s="9" t="s">
        <v>34</v>
      </c>
      <c r="H78" s="9"/>
      <c r="I78" s="9"/>
      <c r="J78" s="9" t="s">
        <v>35</v>
      </c>
      <c r="K78" s="9"/>
      <c r="L78" s="9"/>
      <c r="M78" s="10"/>
    </row>
    <row r="79" spans="1:13">
      <c r="A79" s="61"/>
      <c r="B79" s="94"/>
      <c r="C79" s="94"/>
      <c r="E79" s="112" t="s">
        <v>36</v>
      </c>
      <c r="F79" s="94"/>
      <c r="G79" s="94"/>
      <c r="H79" s="112" t="s">
        <v>37</v>
      </c>
      <c r="I79" s="94"/>
      <c r="J79" s="94" t="s">
        <v>204</v>
      </c>
      <c r="K79" s="94"/>
      <c r="L79" s="94"/>
      <c r="M79" s="95"/>
    </row>
    <row r="80" spans="1:13">
      <c r="A80" s="55" t="s">
        <v>38</v>
      </c>
      <c r="B80" s="49"/>
      <c r="C80" s="49" t="s">
        <v>39</v>
      </c>
      <c r="D80" s="113"/>
      <c r="E80" s="49" t="s">
        <v>40</v>
      </c>
      <c r="F80" s="49"/>
      <c r="G80" s="49" t="s">
        <v>39</v>
      </c>
      <c r="H80" s="49"/>
      <c r="I80" s="49"/>
      <c r="J80" s="49"/>
      <c r="K80" s="49"/>
      <c r="L80" s="49"/>
      <c r="M80" s="56"/>
    </row>
    <row r="81" spans="1:13" ht="84.95" customHeight="1">
      <c r="A81" s="604" t="s">
        <v>49</v>
      </c>
      <c r="B81" s="605"/>
      <c r="C81" s="605"/>
      <c r="D81" s="605"/>
      <c r="E81" s="605"/>
      <c r="F81" s="605"/>
      <c r="G81" s="605"/>
      <c r="H81" s="605"/>
      <c r="I81" s="605"/>
      <c r="J81" s="605"/>
      <c r="K81" s="605"/>
      <c r="L81" s="605"/>
      <c r="M81" s="606"/>
    </row>
    <row r="82" spans="1:13" ht="35.1" customHeight="1">
      <c r="A82" s="6" t="s">
        <v>41</v>
      </c>
      <c r="B82" s="44"/>
      <c r="C82" s="44"/>
      <c r="D82" s="44"/>
      <c r="E82" s="44"/>
      <c r="F82" s="44"/>
      <c r="G82" s="45"/>
      <c r="H82" s="7" t="s">
        <v>11</v>
      </c>
      <c r="I82" s="46">
        <f>I55+1</f>
        <v>45232</v>
      </c>
      <c r="J82" s="44"/>
      <c r="K82" s="44"/>
      <c r="L82" s="44"/>
      <c r="M82" s="47"/>
    </row>
    <row r="83" spans="1:13" ht="16.5" customHeight="1">
      <c r="A83" s="91" t="s">
        <v>12</v>
      </c>
      <c r="B83" s="9"/>
      <c r="C83" s="10"/>
      <c r="D83" s="92" t="s">
        <v>13</v>
      </c>
      <c r="E83" s="9"/>
      <c r="F83" s="9"/>
      <c r="G83" s="9"/>
      <c r="H83" s="91" t="s">
        <v>14</v>
      </c>
      <c r="I83" s="11" t="s">
        <v>43</v>
      </c>
      <c r="J83" s="9"/>
      <c r="K83" s="9"/>
      <c r="L83" s="9"/>
      <c r="M83" s="10"/>
    </row>
    <row r="84" spans="1:13" ht="16.5" customHeight="1">
      <c r="A84" s="48" t="s">
        <v>15</v>
      </c>
      <c r="B84" s="49"/>
      <c r="C84" s="10"/>
      <c r="D84" s="62" t="str">
        <f>D57</f>
        <v>MŠ PETRKLÍČ + ZŠ PETRKLÍČ</v>
      </c>
      <c r="E84" s="49"/>
      <c r="F84" s="49"/>
      <c r="G84" s="49"/>
      <c r="H84" s="48" t="s">
        <v>14</v>
      </c>
      <c r="I84" s="93">
        <f>I57</f>
        <v>0</v>
      </c>
      <c r="J84" s="49"/>
      <c r="K84" s="49"/>
      <c r="L84" s="49"/>
      <c r="M84" s="50"/>
    </row>
    <row r="85" spans="1:13" ht="12.95" customHeight="1">
      <c r="A85" s="51"/>
      <c r="B85" s="94"/>
      <c r="C85" s="51"/>
      <c r="D85" s="95"/>
      <c r="E85" s="94"/>
      <c r="F85" s="12"/>
      <c r="G85" s="94"/>
      <c r="H85" s="94"/>
      <c r="I85" s="94"/>
      <c r="J85" s="94"/>
      <c r="K85" s="95"/>
      <c r="L85" s="51"/>
      <c r="M85" s="95"/>
    </row>
    <row r="86" spans="1:13" ht="18" customHeight="1">
      <c r="A86" s="13"/>
      <c r="B86" s="44"/>
      <c r="C86" s="14" t="s">
        <v>16</v>
      </c>
      <c r="D86" s="47"/>
      <c r="E86" s="52" t="s">
        <v>17</v>
      </c>
      <c r="F86" s="15" t="s">
        <v>18</v>
      </c>
      <c r="G86" s="44" t="s">
        <v>19</v>
      </c>
      <c r="H86" s="44"/>
      <c r="I86" s="16" t="s">
        <v>20</v>
      </c>
      <c r="J86" s="16" t="s">
        <v>21</v>
      </c>
      <c r="K86" s="47"/>
      <c r="L86" s="92" t="s">
        <v>22</v>
      </c>
      <c r="M86" s="10"/>
    </row>
    <row r="87" spans="1:13" ht="15.75" customHeight="1">
      <c r="A87" s="53"/>
      <c r="B87" s="94"/>
      <c r="C87" s="51"/>
      <c r="D87" s="95"/>
      <c r="E87" s="96" t="s">
        <v>23</v>
      </c>
      <c r="F87" s="12"/>
      <c r="G87" s="17" t="s">
        <v>24</v>
      </c>
      <c r="H87" s="52" t="s">
        <v>5</v>
      </c>
      <c r="I87" s="16" t="s">
        <v>25</v>
      </c>
      <c r="J87" s="18" t="s">
        <v>26</v>
      </c>
      <c r="K87" s="95"/>
      <c r="L87" s="96" t="s">
        <v>27</v>
      </c>
      <c r="M87" s="19" t="s">
        <v>28</v>
      </c>
    </row>
    <row r="88" spans="1:13">
      <c r="A88" s="54"/>
      <c r="B88" s="49"/>
      <c r="C88" s="55"/>
      <c r="D88" s="56"/>
      <c r="E88" s="49"/>
      <c r="F88" s="57"/>
      <c r="G88" s="55"/>
      <c r="H88" s="49"/>
      <c r="I88" s="16"/>
      <c r="J88" s="16"/>
      <c r="K88" s="56"/>
      <c r="L88" s="58" t="s">
        <v>29</v>
      </c>
      <c r="M88" s="59" t="s">
        <v>30</v>
      </c>
    </row>
    <row r="89" spans="1:13">
      <c r="A89" s="97">
        <v>1</v>
      </c>
      <c r="B89" s="20"/>
      <c r="C89" s="97">
        <v>2</v>
      </c>
      <c r="D89" s="21"/>
      <c r="E89" s="20">
        <v>3</v>
      </c>
      <c r="F89" s="22">
        <v>4</v>
      </c>
      <c r="G89" s="20">
        <v>5</v>
      </c>
      <c r="H89" s="22">
        <v>6</v>
      </c>
      <c r="I89" s="22">
        <v>7</v>
      </c>
      <c r="J89" s="22">
        <v>8</v>
      </c>
      <c r="K89" s="20"/>
      <c r="L89" s="22">
        <v>9</v>
      </c>
      <c r="M89" s="21">
        <v>10</v>
      </c>
    </row>
    <row r="90" spans="1:13" ht="18.95" customHeight="1">
      <c r="A90" s="98" t="s">
        <v>59</v>
      </c>
      <c r="B90" s="99"/>
      <c r="C90" s="92" t="str">
        <f>JL!L12</f>
        <v>Hovězí polévka s kapáním</v>
      </c>
      <c r="D90" s="10"/>
      <c r="E90" s="20" t="s">
        <v>31</v>
      </c>
      <c r="F90" s="22"/>
      <c r="G90" s="23"/>
      <c r="H90" s="24"/>
      <c r="I90" s="24"/>
      <c r="J90" s="25"/>
      <c r="K90" s="94"/>
      <c r="L90" s="100"/>
      <c r="M90" s="95"/>
    </row>
    <row r="91" spans="1:13" ht="18.95" customHeight="1">
      <c r="A91" s="98" t="s">
        <v>60</v>
      </c>
      <c r="B91" s="99"/>
      <c r="C91" s="92" t="str">
        <f>JL!L15</f>
        <v>Zelná bílá s bramborami</v>
      </c>
      <c r="D91" s="10"/>
      <c r="E91" s="96" t="s">
        <v>31</v>
      </c>
      <c r="F91" s="22"/>
      <c r="G91" s="101"/>
      <c r="H91" s="24"/>
      <c r="I91" s="26"/>
      <c r="J91" s="25"/>
      <c r="K91" s="9"/>
      <c r="L91" s="100"/>
      <c r="M91" s="10"/>
    </row>
    <row r="92" spans="1:13" ht="18.95" customHeight="1">
      <c r="A92" s="98" t="s">
        <v>73</v>
      </c>
      <c r="B92" s="102"/>
      <c r="C92" s="103" t="str">
        <f>JL!L19</f>
        <v>Pečený kuřecí špíz po provensálsku, přírodní šťáva, vařené brambory</v>
      </c>
      <c r="D92" s="10"/>
      <c r="E92" s="20" t="s">
        <v>31</v>
      </c>
      <c r="F92" s="22"/>
      <c r="G92" s="116"/>
      <c r="H92" s="24"/>
      <c r="I92" s="26"/>
      <c r="J92" s="25"/>
      <c r="K92" s="94"/>
      <c r="L92" s="105"/>
      <c r="M92" s="95"/>
    </row>
    <row r="93" spans="1:13" ht="18.95" customHeight="1">
      <c r="A93" s="98" t="s">
        <v>74</v>
      </c>
      <c r="B93" s="106"/>
      <c r="C93" s="103" t="str">
        <f>JL!L23</f>
        <v>Mexický hovězí guláš s hráškem sypaný sýrem, dušená rýže</v>
      </c>
      <c r="D93" s="10"/>
      <c r="E93" s="96" t="s">
        <v>31</v>
      </c>
      <c r="F93" s="22"/>
      <c r="G93" s="27"/>
      <c r="H93" s="24"/>
      <c r="I93" s="28"/>
      <c r="J93" s="25"/>
      <c r="K93" s="94"/>
      <c r="L93" s="105"/>
      <c r="M93" s="95"/>
    </row>
    <row r="94" spans="1:13" ht="18.95" customHeight="1">
      <c r="A94" s="98" t="s">
        <v>75</v>
      </c>
      <c r="B94" s="106"/>
      <c r="C94" s="103" t="str">
        <f>JL!L27</f>
        <v>Veggie rizoto alá "Paella" s luštěninami a baby kukuřicí, strouhané italské sýry</v>
      </c>
      <c r="D94" s="10"/>
      <c r="E94" s="20" t="s">
        <v>31</v>
      </c>
      <c r="F94" s="22"/>
      <c r="G94" s="27"/>
      <c r="H94" s="24"/>
      <c r="I94" s="28"/>
      <c r="J94" s="25"/>
      <c r="K94" s="9"/>
      <c r="L94" s="100"/>
      <c r="M94" s="10"/>
    </row>
    <row r="95" spans="1:13" ht="18.95" customHeight="1">
      <c r="A95" s="98" t="s">
        <v>76</v>
      </c>
      <c r="B95" s="107"/>
      <c r="C95" s="103" t="str">
        <f>JL!L32</f>
        <v>Pečená treska na jarní cibulce zapékaná se sýrem, vařené brambor, citron</v>
      </c>
      <c r="D95" s="10"/>
      <c r="E95" s="20" t="s">
        <v>31</v>
      </c>
      <c r="F95" s="22"/>
      <c r="G95" s="27"/>
      <c r="H95" s="24"/>
      <c r="I95" s="28"/>
      <c r="J95" s="25"/>
      <c r="K95" s="94"/>
      <c r="L95" s="105"/>
      <c r="M95" s="95"/>
    </row>
    <row r="96" spans="1:13" ht="18.95" customHeight="1">
      <c r="A96" s="108"/>
      <c r="B96" s="109"/>
      <c r="C96" s="602"/>
      <c r="D96" s="603"/>
      <c r="E96" s="20"/>
      <c r="F96" s="22"/>
      <c r="G96" s="27"/>
      <c r="H96" s="24"/>
      <c r="I96" s="28"/>
      <c r="J96" s="25"/>
      <c r="K96" s="9"/>
      <c r="L96" s="100"/>
      <c r="M96" s="10"/>
    </row>
    <row r="97" spans="1:13" ht="18.95" customHeight="1">
      <c r="A97" s="233" t="s">
        <v>109</v>
      </c>
      <c r="B97" s="94"/>
      <c r="C97" s="103" t="str">
        <f>'JL ŠKOLKA'!H8</f>
        <v>Vícezrnný rohlík se sýrovo-mrkvovou pomazánkou</v>
      </c>
      <c r="D97" s="10"/>
      <c r="E97" s="20" t="s">
        <v>110</v>
      </c>
      <c r="F97" s="22"/>
      <c r="G97" s="29"/>
      <c r="H97" s="24"/>
      <c r="I97" s="28"/>
      <c r="J97" s="25"/>
      <c r="K97" s="94"/>
      <c r="L97" s="105"/>
      <c r="M97" s="95"/>
    </row>
    <row r="98" spans="1:13" ht="18.95" customHeight="1">
      <c r="A98" s="233" t="s">
        <v>108</v>
      </c>
      <c r="B98" s="9"/>
      <c r="C98" s="232" t="str">
        <f>'JL ŠKOLKA'!H20</f>
        <v>Kefírová buchta s čoko-polevou (koláč na plechu), mléko</v>
      </c>
      <c r="D98" s="111"/>
      <c r="E98" s="20" t="s">
        <v>110</v>
      </c>
      <c r="F98" s="22"/>
      <c r="G98" s="29"/>
      <c r="H98" s="24"/>
      <c r="I98" s="26"/>
      <c r="J98" s="25"/>
      <c r="K98" s="9"/>
      <c r="L98" s="100"/>
      <c r="M98" s="10"/>
    </row>
    <row r="99" spans="1:13" ht="36" customHeight="1">
      <c r="A99" s="97"/>
      <c r="B99" s="94"/>
      <c r="C99" s="92"/>
      <c r="D99" s="10"/>
      <c r="E99" s="20"/>
      <c r="F99" s="22"/>
      <c r="G99" s="29"/>
      <c r="H99" s="24"/>
      <c r="I99" s="26"/>
      <c r="J99" s="25"/>
      <c r="K99" s="9"/>
      <c r="L99" s="100"/>
      <c r="M99" s="10"/>
    </row>
    <row r="100" spans="1:13" ht="18.95" customHeight="1">
      <c r="A100" s="92"/>
      <c r="B100" s="9"/>
      <c r="C100" s="92"/>
      <c r="D100" s="10"/>
      <c r="E100" s="20"/>
      <c r="F100" s="22"/>
      <c r="G100" s="29"/>
      <c r="H100" s="24"/>
      <c r="I100" s="28"/>
      <c r="J100" s="25"/>
      <c r="K100" s="94"/>
      <c r="L100" s="105"/>
      <c r="M100" s="95"/>
    </row>
    <row r="101" spans="1:13" ht="18.95" customHeight="1">
      <c r="A101" s="92"/>
      <c r="B101" s="9"/>
      <c r="C101" s="92"/>
      <c r="D101" s="10"/>
      <c r="E101" s="20"/>
      <c r="F101" s="22"/>
      <c r="G101" s="29"/>
      <c r="H101" s="24"/>
      <c r="I101" s="26"/>
      <c r="J101" s="25"/>
      <c r="K101" s="9"/>
      <c r="L101" s="100"/>
      <c r="M101" s="10"/>
    </row>
    <row r="102" spans="1:13" ht="18.95" customHeight="1">
      <c r="A102" s="92"/>
      <c r="B102" s="9"/>
      <c r="C102" s="92"/>
      <c r="D102" s="9"/>
      <c r="E102" s="22"/>
      <c r="F102" s="22"/>
      <c r="G102" s="30"/>
      <c r="H102" s="24"/>
      <c r="I102" s="16"/>
      <c r="J102" s="16"/>
      <c r="K102" s="16"/>
      <c r="L102" s="100"/>
      <c r="M102" s="16"/>
    </row>
    <row r="103" spans="1:13" ht="18.95" customHeight="1">
      <c r="A103" s="60" t="s">
        <v>32</v>
      </c>
      <c r="H103" s="31"/>
      <c r="K103" s="32"/>
      <c r="L103" s="94"/>
      <c r="M103" s="95"/>
    </row>
    <row r="104" spans="1:13">
      <c r="A104" s="92" t="s">
        <v>44</v>
      </c>
      <c r="B104" s="9"/>
      <c r="C104" s="9"/>
      <c r="D104" s="9"/>
      <c r="E104" s="9"/>
      <c r="F104" s="9"/>
      <c r="G104" s="9"/>
      <c r="H104" s="33"/>
      <c r="I104" s="9"/>
      <c r="J104" s="9"/>
      <c r="K104" s="9"/>
      <c r="L104" s="9"/>
      <c r="M104" s="10"/>
    </row>
    <row r="105" spans="1:13">
      <c r="A105" s="92" t="s">
        <v>33</v>
      </c>
      <c r="B105" s="9"/>
      <c r="C105" s="9"/>
      <c r="D105" s="9"/>
      <c r="E105" s="9"/>
      <c r="F105" s="9"/>
      <c r="G105" s="9" t="s">
        <v>34</v>
      </c>
      <c r="H105" s="9"/>
      <c r="I105" s="9"/>
      <c r="J105" s="9" t="s">
        <v>35</v>
      </c>
      <c r="K105" s="9"/>
      <c r="L105" s="9"/>
      <c r="M105" s="10"/>
    </row>
    <row r="106" spans="1:13">
      <c r="A106" s="61"/>
      <c r="B106" s="94"/>
      <c r="C106" s="94"/>
      <c r="E106" s="112" t="s">
        <v>36</v>
      </c>
      <c r="F106" s="94"/>
      <c r="G106" s="94"/>
      <c r="H106" s="112" t="s">
        <v>37</v>
      </c>
      <c r="I106" s="94"/>
      <c r="J106" s="94" t="s">
        <v>204</v>
      </c>
      <c r="K106" s="94"/>
      <c r="L106" s="94"/>
      <c r="M106" s="95"/>
    </row>
    <row r="107" spans="1:13">
      <c r="A107" s="55" t="s">
        <v>38</v>
      </c>
      <c r="B107" s="49"/>
      <c r="C107" s="49" t="s">
        <v>39</v>
      </c>
      <c r="D107" s="113"/>
      <c r="E107" s="49" t="s">
        <v>40</v>
      </c>
      <c r="F107" s="49"/>
      <c r="G107" s="49" t="s">
        <v>39</v>
      </c>
      <c r="H107" s="49"/>
      <c r="I107" s="49"/>
      <c r="J107" s="49"/>
      <c r="K107" s="49"/>
      <c r="L107" s="49"/>
      <c r="M107" s="56"/>
    </row>
    <row r="108" spans="1:13" ht="84.95" customHeight="1">
      <c r="A108" s="604" t="s">
        <v>49</v>
      </c>
      <c r="B108" s="605"/>
      <c r="C108" s="605"/>
      <c r="D108" s="605"/>
      <c r="E108" s="605"/>
      <c r="F108" s="605"/>
      <c r="G108" s="605"/>
      <c r="H108" s="605"/>
      <c r="I108" s="605"/>
      <c r="J108" s="605"/>
      <c r="K108" s="605"/>
      <c r="L108" s="605"/>
      <c r="M108" s="606"/>
    </row>
    <row r="109" spans="1:13" ht="35.1" customHeight="1">
      <c r="A109" s="6" t="s">
        <v>41</v>
      </c>
      <c r="B109" s="44"/>
      <c r="C109" s="44"/>
      <c r="D109" s="44"/>
      <c r="E109" s="44"/>
      <c r="F109" s="44"/>
      <c r="G109" s="45"/>
      <c r="H109" s="7" t="s">
        <v>11</v>
      </c>
      <c r="I109" s="46">
        <f>I82+1</f>
        <v>45233</v>
      </c>
      <c r="J109" s="44"/>
      <c r="K109" s="44"/>
      <c r="L109" s="44"/>
      <c r="M109" s="47"/>
    </row>
    <row r="110" spans="1:13" ht="16.5" customHeight="1">
      <c r="A110" s="91" t="s">
        <v>12</v>
      </c>
      <c r="B110" s="9"/>
      <c r="C110" s="10"/>
      <c r="D110" s="92" t="s">
        <v>13</v>
      </c>
      <c r="E110" s="9"/>
      <c r="F110" s="9"/>
      <c r="G110" s="9"/>
      <c r="H110" s="91" t="s">
        <v>14</v>
      </c>
      <c r="I110" s="11" t="s">
        <v>43</v>
      </c>
      <c r="J110" s="9"/>
      <c r="K110" s="9"/>
      <c r="L110" s="9"/>
      <c r="M110" s="10"/>
    </row>
    <row r="111" spans="1:13" ht="16.5" customHeight="1">
      <c r="A111" s="48" t="s">
        <v>15</v>
      </c>
      <c r="B111" s="49"/>
      <c r="C111" s="10"/>
      <c r="D111" s="62" t="str">
        <f>D84</f>
        <v>MŠ PETRKLÍČ + ZŠ PETRKLÍČ</v>
      </c>
      <c r="E111" s="49"/>
      <c r="F111" s="49"/>
      <c r="G111" s="49"/>
      <c r="H111" s="48" t="s">
        <v>14</v>
      </c>
      <c r="I111" s="93">
        <f>I84</f>
        <v>0</v>
      </c>
      <c r="J111" s="49"/>
      <c r="K111" s="49"/>
      <c r="L111" s="49"/>
      <c r="M111" s="50"/>
    </row>
    <row r="112" spans="1:13" ht="12.95" customHeight="1">
      <c r="A112" s="51"/>
      <c r="B112" s="94"/>
      <c r="C112" s="51"/>
      <c r="D112" s="95"/>
      <c r="E112" s="94"/>
      <c r="F112" s="12"/>
      <c r="G112" s="94"/>
      <c r="H112" s="94"/>
      <c r="I112" s="94"/>
      <c r="J112" s="94"/>
      <c r="K112" s="95"/>
      <c r="L112" s="51"/>
      <c r="M112" s="95"/>
    </row>
    <row r="113" spans="1:13" ht="18" customHeight="1">
      <c r="A113" s="13"/>
      <c r="B113" s="44"/>
      <c r="C113" s="14" t="s">
        <v>16</v>
      </c>
      <c r="D113" s="47"/>
      <c r="E113" s="52" t="s">
        <v>17</v>
      </c>
      <c r="F113" s="15" t="s">
        <v>18</v>
      </c>
      <c r="G113" s="44" t="s">
        <v>19</v>
      </c>
      <c r="H113" s="44"/>
      <c r="I113" s="16" t="s">
        <v>20</v>
      </c>
      <c r="J113" s="16" t="s">
        <v>21</v>
      </c>
      <c r="K113" s="47"/>
      <c r="L113" s="92" t="s">
        <v>22</v>
      </c>
      <c r="M113" s="10"/>
    </row>
    <row r="114" spans="1:13" ht="15.75" customHeight="1">
      <c r="A114" s="53"/>
      <c r="B114" s="94"/>
      <c r="C114" s="51"/>
      <c r="D114" s="95"/>
      <c r="E114" s="96" t="s">
        <v>23</v>
      </c>
      <c r="F114" s="12"/>
      <c r="G114" s="17" t="s">
        <v>24</v>
      </c>
      <c r="H114" s="52" t="s">
        <v>5</v>
      </c>
      <c r="I114" s="16" t="s">
        <v>25</v>
      </c>
      <c r="J114" s="18" t="s">
        <v>26</v>
      </c>
      <c r="K114" s="95"/>
      <c r="L114" s="96" t="s">
        <v>27</v>
      </c>
      <c r="M114" s="19" t="s">
        <v>28</v>
      </c>
    </row>
    <row r="115" spans="1:13">
      <c r="A115" s="54"/>
      <c r="B115" s="49"/>
      <c r="C115" s="55"/>
      <c r="D115" s="56"/>
      <c r="E115" s="49"/>
      <c r="F115" s="57"/>
      <c r="G115" s="55"/>
      <c r="H115" s="49"/>
      <c r="I115" s="16"/>
      <c r="J115" s="16"/>
      <c r="K115" s="56"/>
      <c r="L115" s="58" t="s">
        <v>29</v>
      </c>
      <c r="M115" s="59" t="s">
        <v>30</v>
      </c>
    </row>
    <row r="116" spans="1:13">
      <c r="A116" s="97">
        <v>1</v>
      </c>
      <c r="B116" s="20"/>
      <c r="C116" s="97">
        <v>2</v>
      </c>
      <c r="D116" s="21"/>
      <c r="E116" s="20">
        <v>3</v>
      </c>
      <c r="F116" s="22">
        <v>4</v>
      </c>
      <c r="G116" s="20">
        <v>5</v>
      </c>
      <c r="H116" s="22">
        <v>6</v>
      </c>
      <c r="I116" s="22">
        <v>7</v>
      </c>
      <c r="J116" s="22">
        <v>8</v>
      </c>
      <c r="K116" s="20"/>
      <c r="L116" s="22">
        <v>9</v>
      </c>
      <c r="M116" s="21">
        <v>10</v>
      </c>
    </row>
    <row r="117" spans="1:13" ht="18.95" customHeight="1">
      <c r="A117" s="98" t="s">
        <v>59</v>
      </c>
      <c r="B117" s="99"/>
      <c r="C117" s="114" t="str">
        <f>JL!O12</f>
        <v>Slepičí polévka se strouháním</v>
      </c>
      <c r="D117" s="10"/>
      <c r="E117" s="20" t="s">
        <v>31</v>
      </c>
      <c r="F117" s="22"/>
      <c r="G117" s="23"/>
      <c r="H117" s="24"/>
      <c r="I117" s="24"/>
      <c r="J117" s="25"/>
      <c r="K117" s="94"/>
      <c r="L117" s="100"/>
      <c r="M117" s="95"/>
    </row>
    <row r="118" spans="1:13" ht="18.95" customHeight="1">
      <c r="A118" s="98" t="s">
        <v>60</v>
      </c>
      <c r="B118" s="99"/>
      <c r="C118" s="92" t="str">
        <f>JL!O15</f>
        <v>Šumavská bramboračka</v>
      </c>
      <c r="D118" s="10"/>
      <c r="E118" s="96" t="s">
        <v>31</v>
      </c>
      <c r="F118" s="22"/>
      <c r="G118" s="101"/>
      <c r="H118" s="24"/>
      <c r="I118" s="26"/>
      <c r="J118" s="25"/>
      <c r="K118" s="9"/>
      <c r="L118" s="100"/>
      <c r="M118" s="10"/>
    </row>
    <row r="119" spans="1:13" ht="18.95" customHeight="1">
      <c r="A119" s="98" t="s">
        <v>73</v>
      </c>
      <c r="B119" s="102"/>
      <c r="C119" s="103" t="str">
        <f>JL!O19</f>
        <v>Smažený vepřový řízek z pečeně, vařené brambory s máslem, kyselá okurka</v>
      </c>
      <c r="D119" s="10"/>
      <c r="E119" s="20" t="s">
        <v>31</v>
      </c>
      <c r="F119" s="22"/>
      <c r="G119" s="27"/>
      <c r="H119" s="24"/>
      <c r="I119" s="26"/>
      <c r="J119" s="25"/>
      <c r="K119" s="94"/>
      <c r="L119" s="105"/>
      <c r="M119" s="95"/>
    </row>
    <row r="120" spans="1:13" ht="18.95" customHeight="1">
      <c r="A120" s="98" t="s">
        <v>74</v>
      </c>
      <c r="B120" s="106"/>
      <c r="C120" s="103" t="str">
        <f>JL!O23</f>
        <v>Kuřecí kostky dle pražského uzenáře, vařené těstoviny</v>
      </c>
      <c r="D120" s="10"/>
      <c r="E120" s="96" t="s">
        <v>31</v>
      </c>
      <c r="F120" s="22"/>
      <c r="G120" s="27"/>
      <c r="H120" s="24"/>
      <c r="I120" s="26"/>
      <c r="J120" s="25"/>
      <c r="K120" s="9"/>
      <c r="L120" s="100"/>
      <c r="M120" s="10"/>
    </row>
    <row r="121" spans="1:13" ht="18.95" customHeight="1">
      <c r="A121" s="98" t="s">
        <v>75</v>
      </c>
      <c r="B121" s="106"/>
      <c r="C121" s="103" t="str">
        <f>JL!O27</f>
        <v>Zapékané řecké brambory s balkánským sýrem, rajčaty a bylinkami</v>
      </c>
      <c r="D121" s="10"/>
      <c r="E121" s="20" t="s">
        <v>31</v>
      </c>
      <c r="F121" s="22"/>
      <c r="G121" s="27"/>
      <c r="H121" s="24"/>
      <c r="I121" s="28"/>
      <c r="J121" s="25"/>
      <c r="K121" s="9"/>
      <c r="L121" s="100"/>
      <c r="M121" s="10"/>
    </row>
    <row r="122" spans="1:13" ht="18.95" customHeight="1">
      <c r="A122" s="98" t="s">
        <v>76</v>
      </c>
      <c r="B122" s="107"/>
      <c r="C122" s="103" t="str">
        <f>JL!O32</f>
        <v>Plněný kuřecí závitek se slaninou, fazolkami, sýrem a uzenými rajčaty, smažené krokety</v>
      </c>
      <c r="D122" s="10"/>
      <c r="E122" s="20" t="s">
        <v>31</v>
      </c>
      <c r="F122" s="22"/>
      <c r="G122" s="27"/>
      <c r="H122" s="24"/>
      <c r="I122" s="28"/>
      <c r="J122" s="25"/>
      <c r="K122" s="94"/>
      <c r="L122" s="105"/>
      <c r="M122" s="95"/>
    </row>
    <row r="123" spans="1:13" ht="18.95" customHeight="1">
      <c r="A123" s="108"/>
      <c r="B123" s="109"/>
      <c r="C123" s="602"/>
      <c r="D123" s="603"/>
      <c r="E123" s="20"/>
      <c r="F123" s="22"/>
      <c r="G123" s="27"/>
      <c r="H123" s="24"/>
      <c r="I123" s="28"/>
      <c r="J123" s="25"/>
      <c r="K123" s="9"/>
      <c r="L123" s="100"/>
      <c r="M123" s="10"/>
    </row>
    <row r="124" spans="1:13" ht="18.95" customHeight="1">
      <c r="A124" s="233" t="s">
        <v>109</v>
      </c>
      <c r="B124" s="94"/>
      <c r="C124" s="103" t="str">
        <f>'JL ŠKOLKA'!J8</f>
        <v>Chléb s tvarohovo-hráškovou pomazánkou</v>
      </c>
      <c r="D124" s="10"/>
      <c r="E124" s="20" t="s">
        <v>110</v>
      </c>
      <c r="F124" s="22"/>
      <c r="G124" s="29"/>
      <c r="H124" s="24"/>
      <c r="I124" s="28"/>
      <c r="J124" s="25"/>
      <c r="K124" s="94"/>
      <c r="L124" s="105"/>
      <c r="M124" s="95"/>
    </row>
    <row r="125" spans="1:13" ht="18.95" customHeight="1">
      <c r="A125" s="233" t="s">
        <v>108</v>
      </c>
      <c r="B125" s="9"/>
      <c r="C125" s="232" t="str">
        <f>'JL ŠKOLKA'!J20</f>
        <v>Veka s medovým máslem, ovoce</v>
      </c>
      <c r="D125" s="111"/>
      <c r="E125" s="20" t="s">
        <v>110</v>
      </c>
      <c r="F125" s="22"/>
      <c r="G125" s="29"/>
      <c r="H125" s="24"/>
      <c r="I125" s="26"/>
      <c r="J125" s="25"/>
      <c r="K125" s="9"/>
      <c r="L125" s="100"/>
      <c r="M125" s="10"/>
    </row>
    <row r="126" spans="1:13" ht="36" customHeight="1">
      <c r="A126" s="97"/>
      <c r="B126" s="94"/>
      <c r="C126" s="92"/>
      <c r="D126" s="10"/>
      <c r="E126" s="20"/>
      <c r="F126" s="22"/>
      <c r="G126" s="29"/>
      <c r="H126" s="24"/>
      <c r="I126" s="26"/>
      <c r="J126" s="25"/>
      <c r="K126" s="9"/>
      <c r="L126" s="100"/>
      <c r="M126" s="10"/>
    </row>
    <row r="127" spans="1:13" ht="18.95" customHeight="1">
      <c r="A127" s="92"/>
      <c r="B127" s="9"/>
      <c r="C127" s="92"/>
      <c r="D127" s="10"/>
      <c r="E127" s="20"/>
      <c r="F127" s="22"/>
      <c r="G127" s="29"/>
      <c r="H127" s="24"/>
      <c r="I127" s="28"/>
      <c r="J127" s="25"/>
      <c r="K127" s="94"/>
      <c r="L127" s="105"/>
      <c r="M127" s="95"/>
    </row>
    <row r="128" spans="1:13" ht="18.95" customHeight="1">
      <c r="A128" s="92"/>
      <c r="B128" s="9"/>
      <c r="C128" s="92"/>
      <c r="D128" s="10"/>
      <c r="E128" s="20"/>
      <c r="F128" s="22"/>
      <c r="G128" s="29"/>
      <c r="H128" s="24"/>
      <c r="I128" s="26"/>
      <c r="J128" s="25"/>
      <c r="K128" s="9"/>
      <c r="L128" s="100"/>
      <c r="M128" s="10"/>
    </row>
    <row r="129" spans="1:13" ht="18.95" customHeight="1">
      <c r="A129" s="92"/>
      <c r="B129" s="9"/>
      <c r="C129" s="92"/>
      <c r="D129" s="9"/>
      <c r="E129" s="22"/>
      <c r="F129" s="22"/>
      <c r="G129" s="30"/>
      <c r="H129" s="24"/>
      <c r="I129" s="16"/>
      <c r="J129" s="16"/>
      <c r="K129" s="16"/>
      <c r="L129" s="100"/>
      <c r="M129" s="16"/>
    </row>
    <row r="130" spans="1:13" ht="18.95" customHeight="1">
      <c r="A130" s="60" t="s">
        <v>32</v>
      </c>
      <c r="H130" s="31"/>
      <c r="K130" s="32"/>
      <c r="L130" s="94"/>
      <c r="M130" s="95"/>
    </row>
    <row r="131" spans="1:13">
      <c r="A131" s="92" t="s">
        <v>44</v>
      </c>
      <c r="B131" s="9"/>
      <c r="C131" s="9"/>
      <c r="D131" s="9"/>
      <c r="E131" s="9"/>
      <c r="F131" s="9"/>
      <c r="G131" s="9"/>
      <c r="H131" s="33"/>
      <c r="I131" s="9"/>
      <c r="J131" s="9"/>
      <c r="K131" s="9"/>
      <c r="L131" s="9"/>
      <c r="M131" s="10"/>
    </row>
    <row r="132" spans="1:13">
      <c r="A132" s="92" t="s">
        <v>33</v>
      </c>
      <c r="B132" s="9"/>
      <c r="C132" s="9"/>
      <c r="D132" s="9"/>
      <c r="E132" s="9"/>
      <c r="F132" s="9"/>
      <c r="G132" s="9" t="s">
        <v>34</v>
      </c>
      <c r="H132" s="9"/>
      <c r="I132" s="9"/>
      <c r="J132" s="9" t="s">
        <v>35</v>
      </c>
      <c r="K132" s="9"/>
      <c r="L132" s="9"/>
      <c r="M132" s="10"/>
    </row>
    <row r="133" spans="1:13">
      <c r="A133" s="61"/>
      <c r="B133" s="94"/>
      <c r="C133" s="94"/>
      <c r="E133" s="112" t="s">
        <v>36</v>
      </c>
      <c r="F133" s="94"/>
      <c r="G133" s="94"/>
      <c r="H133" s="112" t="s">
        <v>37</v>
      </c>
      <c r="I133" s="94"/>
      <c r="J133" s="94" t="s">
        <v>204</v>
      </c>
      <c r="K133" s="94"/>
      <c r="L133" s="94"/>
      <c r="M133" s="95"/>
    </row>
    <row r="134" spans="1:13">
      <c r="A134" s="55" t="s">
        <v>38</v>
      </c>
      <c r="B134" s="49"/>
      <c r="C134" s="49" t="s">
        <v>39</v>
      </c>
      <c r="D134" s="113"/>
      <c r="E134" s="49" t="s">
        <v>40</v>
      </c>
      <c r="F134" s="49"/>
      <c r="G134" s="49" t="s">
        <v>39</v>
      </c>
      <c r="H134" s="49"/>
      <c r="I134" s="49"/>
      <c r="J134" s="49"/>
      <c r="K134" s="49"/>
      <c r="L134" s="49"/>
      <c r="M134" s="56"/>
    </row>
    <row r="135" spans="1:13" ht="84.95" customHeight="1">
      <c r="A135" s="604" t="s">
        <v>49</v>
      </c>
      <c r="B135" s="605"/>
      <c r="C135" s="605"/>
      <c r="D135" s="605"/>
      <c r="E135" s="605"/>
      <c r="F135" s="605"/>
      <c r="G135" s="605"/>
      <c r="H135" s="605"/>
      <c r="I135" s="605"/>
      <c r="J135" s="605"/>
      <c r="K135" s="605"/>
      <c r="L135" s="605"/>
      <c r="M135" s="606"/>
    </row>
    <row r="136" spans="1:13">
      <c r="A136" s="34"/>
    </row>
    <row r="137" spans="1:13">
      <c r="A137" s="34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33208-0EE1-472B-BC6F-6AE08DF70B82}">
  <sheetPr>
    <tabColor rgb="FF00B0F0"/>
  </sheetPr>
  <dimension ref="A1:M137"/>
  <sheetViews>
    <sheetView workbookViewId="0">
      <selection activeCell="B9" sqref="B1:B1048576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10.710937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6" t="s">
        <v>41</v>
      </c>
      <c r="B1" s="44"/>
      <c r="C1" s="44"/>
      <c r="D1" s="44"/>
      <c r="E1" s="44"/>
      <c r="F1" s="44"/>
      <c r="G1" s="45"/>
      <c r="H1" s="7" t="s">
        <v>11</v>
      </c>
      <c r="I1" s="46">
        <f>JL!B10</f>
        <v>45229</v>
      </c>
      <c r="J1" s="44"/>
      <c r="K1" s="44"/>
      <c r="L1" s="44"/>
      <c r="M1" s="47"/>
    </row>
    <row r="2" spans="1:13" ht="16.5" customHeight="1">
      <c r="A2" s="91" t="s">
        <v>12</v>
      </c>
      <c r="B2" s="9"/>
      <c r="C2" s="10"/>
      <c r="D2" s="92" t="s">
        <v>13</v>
      </c>
      <c r="E2" s="9"/>
      <c r="F2" s="9"/>
      <c r="G2" s="9"/>
      <c r="H2" s="91" t="s">
        <v>14</v>
      </c>
      <c r="I2" s="11" t="s">
        <v>70</v>
      </c>
      <c r="J2" s="9"/>
      <c r="K2" s="9"/>
      <c r="L2" s="9"/>
      <c r="M2" s="10"/>
    </row>
    <row r="3" spans="1:13" ht="16.5" customHeight="1">
      <c r="A3" s="48" t="s">
        <v>15</v>
      </c>
      <c r="B3" s="49"/>
      <c r="C3" s="10"/>
      <c r="D3" s="62" t="s">
        <v>107</v>
      </c>
      <c r="E3" s="49"/>
      <c r="F3" s="49"/>
      <c r="G3" s="49"/>
      <c r="H3" s="48" t="s">
        <v>14</v>
      </c>
      <c r="I3" s="194"/>
      <c r="J3" s="196"/>
      <c r="K3" s="195"/>
      <c r="L3" s="196"/>
      <c r="M3" s="50"/>
    </row>
    <row r="4" spans="1:13" ht="12.95" customHeight="1">
      <c r="A4" s="51"/>
      <c r="B4" s="94"/>
      <c r="C4" s="51"/>
      <c r="D4" s="95"/>
      <c r="E4" s="94"/>
      <c r="F4" s="12"/>
      <c r="G4" s="94"/>
      <c r="H4" s="94"/>
      <c r="I4" s="94"/>
      <c r="J4" s="94"/>
      <c r="K4" s="95"/>
      <c r="L4" s="51"/>
      <c r="M4" s="95"/>
    </row>
    <row r="5" spans="1:13" ht="18" customHeight="1">
      <c r="A5" s="13"/>
      <c r="B5" s="44"/>
      <c r="C5" s="14" t="s">
        <v>16</v>
      </c>
      <c r="D5" s="47"/>
      <c r="E5" s="52" t="s">
        <v>17</v>
      </c>
      <c r="F5" s="15" t="s">
        <v>18</v>
      </c>
      <c r="G5" s="44" t="s">
        <v>19</v>
      </c>
      <c r="H5" s="44"/>
      <c r="I5" s="16" t="s">
        <v>20</v>
      </c>
      <c r="J5" s="16" t="s">
        <v>21</v>
      </c>
      <c r="K5" s="47"/>
      <c r="L5" s="92" t="s">
        <v>22</v>
      </c>
      <c r="M5" s="10"/>
    </row>
    <row r="6" spans="1:13" ht="15.75" customHeight="1">
      <c r="A6" s="53"/>
      <c r="B6" s="94"/>
      <c r="C6" s="51"/>
      <c r="D6" s="95"/>
      <c r="E6" s="96" t="s">
        <v>23</v>
      </c>
      <c r="F6" s="12"/>
      <c r="G6" s="17" t="s">
        <v>24</v>
      </c>
      <c r="H6" s="52" t="s">
        <v>5</v>
      </c>
      <c r="I6" s="16" t="s">
        <v>25</v>
      </c>
      <c r="J6" s="18" t="s">
        <v>26</v>
      </c>
      <c r="K6" s="95"/>
      <c r="L6" s="96" t="s">
        <v>27</v>
      </c>
      <c r="M6" s="19" t="s">
        <v>28</v>
      </c>
    </row>
    <row r="7" spans="1:13">
      <c r="A7" s="54"/>
      <c r="B7" s="49"/>
      <c r="C7" s="55"/>
      <c r="D7" s="56"/>
      <c r="E7" s="49"/>
      <c r="F7" s="57"/>
      <c r="G7" s="55"/>
      <c r="H7" s="49"/>
      <c r="I7" s="16"/>
      <c r="J7" s="16"/>
      <c r="K7" s="56"/>
      <c r="L7" s="58" t="s">
        <v>29</v>
      </c>
      <c r="M7" s="59" t="s">
        <v>30</v>
      </c>
    </row>
    <row r="8" spans="1:13">
      <c r="A8" s="97">
        <v>1</v>
      </c>
      <c r="B8" s="20"/>
      <c r="C8" s="97">
        <v>2</v>
      </c>
      <c r="D8" s="21"/>
      <c r="E8" s="20">
        <v>3</v>
      </c>
      <c r="F8" s="22">
        <v>4</v>
      </c>
      <c r="G8" s="20">
        <v>5</v>
      </c>
      <c r="H8" s="22">
        <v>6</v>
      </c>
      <c r="I8" s="22">
        <v>7</v>
      </c>
      <c r="J8" s="22">
        <v>8</v>
      </c>
      <c r="K8" s="20"/>
      <c r="L8" s="22">
        <v>9</v>
      </c>
      <c r="M8" s="21">
        <v>10</v>
      </c>
    </row>
    <row r="9" spans="1:13" ht="18.95" customHeight="1">
      <c r="A9" s="197" t="s">
        <v>59</v>
      </c>
      <c r="B9" s="198"/>
      <c r="C9" s="92" t="str">
        <f>JL!C12</f>
        <v>Drůbeží polévka s rýží a hráškem</v>
      </c>
      <c r="D9" s="10"/>
      <c r="E9" s="20" t="s">
        <v>31</v>
      </c>
      <c r="F9" s="22"/>
      <c r="G9" s="23"/>
      <c r="H9" s="24"/>
      <c r="I9" s="24"/>
      <c r="J9" s="25"/>
      <c r="K9" s="94"/>
      <c r="L9" s="100"/>
      <c r="M9" s="95"/>
    </row>
    <row r="10" spans="1:13" ht="18.95" customHeight="1">
      <c r="A10" s="197" t="s">
        <v>60</v>
      </c>
      <c r="B10" s="198"/>
      <c r="C10" s="92" t="str">
        <f>JL!C15</f>
        <v>Hrstková polévka</v>
      </c>
      <c r="D10" s="10"/>
      <c r="E10" s="96" t="s">
        <v>31</v>
      </c>
      <c r="F10" s="22"/>
      <c r="G10" s="101"/>
      <c r="H10" s="24"/>
      <c r="I10" s="26"/>
      <c r="J10" s="25"/>
      <c r="K10" s="9"/>
      <c r="L10" s="100"/>
      <c r="M10" s="10"/>
    </row>
    <row r="11" spans="1:13" ht="18.95" customHeight="1">
      <c r="A11" s="197" t="s">
        <v>84</v>
      </c>
      <c r="B11" s="199"/>
      <c r="C11" s="103" t="str">
        <f>JL!C19</f>
        <v>Hovězí vařené (zadní), rajská omáčka, houskové knedlíky</v>
      </c>
      <c r="D11" s="10"/>
      <c r="E11" s="20" t="s">
        <v>31</v>
      </c>
      <c r="F11" s="22"/>
      <c r="G11" s="27"/>
      <c r="H11" s="104"/>
      <c r="I11" s="26"/>
      <c r="J11" s="25"/>
      <c r="K11" s="94"/>
      <c r="L11" s="105"/>
      <c r="M11" s="95"/>
    </row>
    <row r="12" spans="1:13" ht="18.95" customHeight="1">
      <c r="A12" s="197" t="s">
        <v>86</v>
      </c>
      <c r="B12" s="200"/>
      <c r="C12" s="103" t="str">
        <f>JL!C23</f>
        <v>Kuřecí nudličky v kari-smetanové omáčce s hráškem a pórkem, dušená rýže</v>
      </c>
      <c r="D12" s="10"/>
      <c r="E12" s="96" t="s">
        <v>31</v>
      </c>
      <c r="F12" s="22"/>
      <c r="G12" s="27"/>
      <c r="H12" s="24"/>
      <c r="I12" s="26"/>
      <c r="J12" s="25"/>
      <c r="K12" s="9"/>
      <c r="L12" s="100"/>
      <c r="M12" s="10"/>
    </row>
    <row r="13" spans="1:13" ht="18.95" customHeight="1">
      <c r="A13" s="197" t="s">
        <v>85</v>
      </c>
      <c r="B13" s="200"/>
      <c r="C13" s="103" t="str">
        <f>JL!C27</f>
        <v>Gratinovaný květák se sýrem a vejci, šťouchané brambory</v>
      </c>
      <c r="D13" s="10"/>
      <c r="E13" s="20" t="s">
        <v>31</v>
      </c>
      <c r="F13" s="22"/>
      <c r="G13" s="27"/>
      <c r="H13" s="24"/>
      <c r="I13" s="28"/>
      <c r="J13" s="25"/>
      <c r="K13" s="9"/>
      <c r="L13" s="100"/>
      <c r="M13" s="10"/>
    </row>
    <row r="14" spans="1:13" ht="18.95" customHeight="1">
      <c r="A14" s="197" t="s">
        <v>87</v>
      </c>
      <c r="B14" s="201"/>
      <c r="C14" s="103" t="str">
        <f>JL!C32</f>
        <v>Vepřový plátek na koření Gyros, smažené bramborové hranolky</v>
      </c>
      <c r="D14" s="10"/>
      <c r="E14" s="20" t="s">
        <v>31</v>
      </c>
      <c r="F14" s="22"/>
      <c r="G14" s="27"/>
      <c r="H14" s="24"/>
      <c r="I14" s="28"/>
      <c r="J14" s="25"/>
      <c r="K14" s="94"/>
      <c r="L14" s="105"/>
      <c r="M14" s="95"/>
    </row>
    <row r="15" spans="1:13" ht="18.95" customHeight="1">
      <c r="A15" s="108"/>
      <c r="B15" s="109"/>
      <c r="C15" s="602"/>
      <c r="D15" s="603"/>
      <c r="E15" s="20"/>
      <c r="F15" s="22"/>
      <c r="G15" s="27"/>
      <c r="H15" s="24"/>
      <c r="I15" s="28"/>
      <c r="J15" s="25"/>
      <c r="K15" s="9"/>
      <c r="L15" s="100"/>
      <c r="M15" s="10"/>
    </row>
    <row r="16" spans="1:13" ht="18.95" customHeight="1">
      <c r="A16" s="92"/>
      <c r="B16" s="94"/>
      <c r="C16" s="92"/>
      <c r="D16" s="10"/>
      <c r="E16" s="20"/>
      <c r="F16" s="22"/>
      <c r="G16" s="29"/>
      <c r="H16" s="24"/>
      <c r="I16" s="28"/>
      <c r="J16" s="25"/>
      <c r="K16" s="94"/>
      <c r="L16" s="105"/>
      <c r="M16" s="95"/>
    </row>
    <row r="17" spans="1:13" ht="18.95" customHeight="1">
      <c r="A17" s="92"/>
      <c r="B17" s="9"/>
      <c r="C17" s="110"/>
      <c r="D17" s="111"/>
      <c r="E17" s="20"/>
      <c r="F17" s="22"/>
      <c r="G17" s="29"/>
      <c r="H17" s="24"/>
      <c r="I17" s="26"/>
      <c r="J17" s="25"/>
      <c r="K17" s="9"/>
      <c r="L17" s="100"/>
      <c r="M17" s="10"/>
    </row>
    <row r="18" spans="1:13" ht="36" customHeight="1">
      <c r="A18" s="97"/>
      <c r="B18" s="94"/>
      <c r="C18" s="92"/>
      <c r="D18" s="10"/>
      <c r="E18" s="20"/>
      <c r="F18" s="22"/>
      <c r="G18" s="29"/>
      <c r="H18" s="24"/>
      <c r="I18" s="28"/>
      <c r="J18" s="25"/>
      <c r="K18" s="94"/>
      <c r="L18" s="105"/>
      <c r="M18" s="95"/>
    </row>
    <row r="19" spans="1:13" ht="18.95" customHeight="1">
      <c r="A19" s="92"/>
      <c r="B19" s="9"/>
      <c r="C19" s="92"/>
      <c r="D19" s="10"/>
      <c r="E19" s="20"/>
      <c r="F19" s="22"/>
      <c r="G19" s="29"/>
      <c r="H19" s="24"/>
      <c r="I19" s="26"/>
      <c r="J19" s="25"/>
      <c r="K19" s="9"/>
      <c r="L19" s="100"/>
      <c r="M19" s="10"/>
    </row>
    <row r="20" spans="1:13" ht="18.95" customHeight="1">
      <c r="A20" s="92"/>
      <c r="B20" s="9"/>
      <c r="C20" s="92"/>
      <c r="D20" s="10"/>
      <c r="E20" s="20"/>
      <c r="F20" s="22"/>
      <c r="G20" s="29"/>
      <c r="H20" s="24"/>
      <c r="I20" s="26"/>
      <c r="J20" s="25"/>
      <c r="K20" s="9"/>
      <c r="L20" s="100"/>
      <c r="M20" s="10"/>
    </row>
    <row r="21" spans="1:13" ht="18.95" customHeight="1">
      <c r="A21" s="92"/>
      <c r="B21" s="9"/>
      <c r="C21" s="92"/>
      <c r="D21" s="9"/>
      <c r="E21" s="22"/>
      <c r="F21" s="22"/>
      <c r="G21" s="30"/>
      <c r="H21" s="24"/>
      <c r="I21" s="16"/>
      <c r="J21" s="16"/>
      <c r="K21" s="16"/>
      <c r="L21" s="100"/>
      <c r="M21" s="16"/>
    </row>
    <row r="22" spans="1:13" ht="18.95" customHeight="1">
      <c r="A22" s="60" t="s">
        <v>32</v>
      </c>
      <c r="H22" s="31"/>
      <c r="K22" s="32"/>
      <c r="L22" s="94"/>
      <c r="M22" s="95"/>
    </row>
    <row r="23" spans="1:13">
      <c r="A23" s="92" t="s">
        <v>44</v>
      </c>
      <c r="B23" s="9"/>
      <c r="C23" s="9"/>
      <c r="D23" s="9"/>
      <c r="E23" s="9"/>
      <c r="F23" s="9"/>
      <c r="G23" s="9"/>
      <c r="H23" s="33"/>
      <c r="I23" s="9"/>
      <c r="J23" s="9"/>
      <c r="K23" s="9"/>
      <c r="L23" s="9"/>
      <c r="M23" s="10"/>
    </row>
    <row r="24" spans="1:13">
      <c r="A24" s="92" t="s">
        <v>33</v>
      </c>
      <c r="B24" s="9"/>
      <c r="C24" s="9"/>
      <c r="D24" s="9"/>
      <c r="E24" s="9"/>
      <c r="F24" s="9"/>
      <c r="G24" s="9" t="s">
        <v>34</v>
      </c>
      <c r="H24" s="9"/>
      <c r="I24" s="9"/>
      <c r="J24" s="9" t="s">
        <v>35</v>
      </c>
      <c r="K24" s="9"/>
      <c r="L24" s="9"/>
      <c r="M24" s="10"/>
    </row>
    <row r="25" spans="1:13">
      <c r="A25" s="61"/>
      <c r="B25" s="94"/>
      <c r="C25" s="94"/>
      <c r="E25" s="112" t="s">
        <v>36</v>
      </c>
      <c r="F25" s="94"/>
      <c r="G25" s="94"/>
      <c r="H25" s="112" t="s">
        <v>37</v>
      </c>
      <c r="I25" s="94"/>
      <c r="J25" s="94" t="s">
        <v>204</v>
      </c>
      <c r="K25" s="94"/>
      <c r="L25" s="94"/>
      <c r="M25" s="95"/>
    </row>
    <row r="26" spans="1:13">
      <c r="A26" s="55" t="s">
        <v>38</v>
      </c>
      <c r="B26" s="49"/>
      <c r="C26" s="49" t="s">
        <v>39</v>
      </c>
      <c r="D26" s="113"/>
      <c r="E26" s="49" t="s">
        <v>40</v>
      </c>
      <c r="F26" s="49"/>
      <c r="G26" s="49" t="s">
        <v>39</v>
      </c>
      <c r="H26" s="49"/>
      <c r="I26" s="49"/>
      <c r="J26" s="49"/>
      <c r="K26" s="49"/>
      <c r="L26" s="49"/>
      <c r="M26" s="56"/>
    </row>
    <row r="27" spans="1:13" ht="84.95" customHeight="1">
      <c r="A27" s="604" t="s">
        <v>49</v>
      </c>
      <c r="B27" s="605"/>
      <c r="C27" s="605"/>
      <c r="D27" s="605"/>
      <c r="E27" s="605"/>
      <c r="F27" s="605"/>
      <c r="G27" s="605"/>
      <c r="H27" s="605"/>
      <c r="I27" s="605"/>
      <c r="J27" s="605"/>
      <c r="K27" s="605"/>
      <c r="L27" s="605"/>
      <c r="M27" s="606"/>
    </row>
    <row r="28" spans="1:13" ht="35.1" customHeight="1">
      <c r="A28" s="6" t="s">
        <v>41</v>
      </c>
      <c r="B28" s="44"/>
      <c r="C28" s="44"/>
      <c r="D28" s="44"/>
      <c r="E28" s="44"/>
      <c r="F28" s="44"/>
      <c r="G28" s="45"/>
      <c r="H28" s="7" t="s">
        <v>11</v>
      </c>
      <c r="I28" s="46">
        <f>I1+1</f>
        <v>45230</v>
      </c>
      <c r="J28" s="44"/>
      <c r="K28" s="44"/>
      <c r="L28" s="44"/>
      <c r="M28" s="47"/>
    </row>
    <row r="29" spans="1:13" ht="16.5" customHeight="1">
      <c r="A29" s="91" t="s">
        <v>12</v>
      </c>
      <c r="B29" s="9"/>
      <c r="C29" s="10"/>
      <c r="D29" s="92" t="s">
        <v>13</v>
      </c>
      <c r="E29" s="9"/>
      <c r="F29" s="9"/>
      <c r="G29" s="9"/>
      <c r="H29" s="91" t="s">
        <v>14</v>
      </c>
      <c r="I29" s="11" t="s">
        <v>43</v>
      </c>
      <c r="J29" s="9"/>
      <c r="K29" s="9"/>
      <c r="L29" s="9"/>
      <c r="M29" s="10"/>
    </row>
    <row r="30" spans="1:13" ht="16.5" customHeight="1">
      <c r="A30" s="48" t="s">
        <v>15</v>
      </c>
      <c r="B30" s="49"/>
      <c r="C30" s="10"/>
      <c r="D30" s="62" t="str">
        <f>D3</f>
        <v>ZŠ BROUČCI</v>
      </c>
      <c r="E30" s="49"/>
      <c r="F30" s="49"/>
      <c r="G30" s="49"/>
      <c r="H30" s="48" t="s">
        <v>14</v>
      </c>
      <c r="I30" s="93">
        <f>I3</f>
        <v>0</v>
      </c>
      <c r="J30" s="49"/>
      <c r="K30" s="49"/>
      <c r="L30" s="49"/>
      <c r="M30" s="50"/>
    </row>
    <row r="31" spans="1:13" ht="12.95" customHeight="1">
      <c r="A31" s="51"/>
      <c r="B31" s="94"/>
      <c r="C31" s="51"/>
      <c r="D31" s="95"/>
      <c r="E31" s="94"/>
      <c r="F31" s="12"/>
      <c r="G31" s="94"/>
      <c r="H31" s="94"/>
      <c r="I31" s="94"/>
      <c r="J31" s="94"/>
      <c r="K31" s="95"/>
      <c r="L31" s="51"/>
      <c r="M31" s="95"/>
    </row>
    <row r="32" spans="1:13" ht="18" customHeight="1">
      <c r="A32" s="13"/>
      <c r="B32" s="44"/>
      <c r="C32" s="14" t="s">
        <v>16</v>
      </c>
      <c r="D32" s="47"/>
      <c r="E32" s="52" t="s">
        <v>17</v>
      </c>
      <c r="F32" s="15" t="s">
        <v>18</v>
      </c>
      <c r="G32" s="44" t="s">
        <v>19</v>
      </c>
      <c r="H32" s="44"/>
      <c r="I32" s="16" t="s">
        <v>20</v>
      </c>
      <c r="J32" s="16" t="s">
        <v>21</v>
      </c>
      <c r="K32" s="47"/>
      <c r="L32" s="92" t="s">
        <v>22</v>
      </c>
      <c r="M32" s="10"/>
    </row>
    <row r="33" spans="1:13" ht="15.75" customHeight="1">
      <c r="A33" s="53"/>
      <c r="B33" s="94"/>
      <c r="C33" s="51"/>
      <c r="D33" s="95"/>
      <c r="E33" s="96" t="s">
        <v>23</v>
      </c>
      <c r="F33" s="12"/>
      <c r="G33" s="17" t="s">
        <v>24</v>
      </c>
      <c r="H33" s="52" t="s">
        <v>5</v>
      </c>
      <c r="I33" s="16" t="s">
        <v>25</v>
      </c>
      <c r="J33" s="18" t="s">
        <v>26</v>
      </c>
      <c r="K33" s="95"/>
      <c r="L33" s="96" t="s">
        <v>27</v>
      </c>
      <c r="M33" s="19" t="s">
        <v>28</v>
      </c>
    </row>
    <row r="34" spans="1:13">
      <c r="A34" s="54"/>
      <c r="B34" s="49"/>
      <c r="C34" s="55"/>
      <c r="D34" s="56"/>
      <c r="E34" s="49"/>
      <c r="F34" s="57"/>
      <c r="G34" s="55"/>
      <c r="H34" s="49"/>
      <c r="I34" s="16"/>
      <c r="J34" s="16"/>
      <c r="K34" s="56"/>
      <c r="L34" s="58" t="s">
        <v>29</v>
      </c>
      <c r="M34" s="59" t="s">
        <v>30</v>
      </c>
    </row>
    <row r="35" spans="1:13">
      <c r="A35" s="97">
        <v>1</v>
      </c>
      <c r="B35" s="20"/>
      <c r="C35" s="97">
        <v>2</v>
      </c>
      <c r="D35" s="21"/>
      <c r="E35" s="20">
        <v>3</v>
      </c>
      <c r="F35" s="22">
        <v>4</v>
      </c>
      <c r="G35" s="20">
        <v>5</v>
      </c>
      <c r="H35" s="22">
        <v>6</v>
      </c>
      <c r="I35" s="22">
        <v>7</v>
      </c>
      <c r="J35" s="22">
        <v>8</v>
      </c>
      <c r="K35" s="20"/>
      <c r="L35" s="22">
        <v>9</v>
      </c>
      <c r="M35" s="21">
        <v>10</v>
      </c>
    </row>
    <row r="36" spans="1:13" ht="18.95" customHeight="1">
      <c r="A36" s="98" t="s">
        <v>59</v>
      </c>
      <c r="B36" s="99"/>
      <c r="C36" s="114" t="str">
        <f>JL!F12</f>
        <v>Hovězí vývar s ovesnými vločkami</v>
      </c>
      <c r="D36" s="10"/>
      <c r="E36" s="20" t="s">
        <v>31</v>
      </c>
      <c r="F36" s="88"/>
      <c r="G36" s="23"/>
      <c r="H36" s="24"/>
      <c r="I36" s="24"/>
      <c r="J36" s="25"/>
      <c r="K36" s="94"/>
      <c r="L36" s="100"/>
      <c r="M36" s="95"/>
    </row>
    <row r="37" spans="1:13" ht="18.95" customHeight="1">
      <c r="A37" s="98" t="s">
        <v>60</v>
      </c>
      <c r="B37" s="99"/>
      <c r="C37" s="92" t="str">
        <f>JL!F15</f>
        <v>Dršťková polévka</v>
      </c>
      <c r="D37" s="10"/>
      <c r="E37" s="96" t="s">
        <v>31</v>
      </c>
      <c r="F37" s="88"/>
      <c r="G37" s="101"/>
      <c r="H37" s="24"/>
      <c r="I37" s="26"/>
      <c r="J37" s="25"/>
      <c r="K37" s="9"/>
      <c r="L37" s="100"/>
      <c r="M37" s="10"/>
    </row>
    <row r="38" spans="1:13" ht="18.95" customHeight="1">
      <c r="A38" s="98" t="s">
        <v>73</v>
      </c>
      <c r="B38" s="102"/>
      <c r="C38" s="103" t="str">
        <f>JL!F19</f>
        <v>Vepřová plec pečená na česneku po selsku, dušený špenát, bramborové knedlíky</v>
      </c>
      <c r="D38" s="10"/>
      <c r="E38" s="20" t="s">
        <v>31</v>
      </c>
      <c r="F38" s="88"/>
      <c r="G38" s="116"/>
      <c r="H38" s="24"/>
      <c r="I38" s="26"/>
      <c r="J38" s="25"/>
      <c r="K38" s="94"/>
      <c r="L38" s="105"/>
      <c r="M38" s="95"/>
    </row>
    <row r="39" spans="1:13" ht="18.95" customHeight="1">
      <c r="A39" s="98" t="s">
        <v>74</v>
      </c>
      <c r="B39" s="106"/>
      <c r="C39" s="103" t="str">
        <f>JL!F23</f>
        <v>Přírodní sekaný řízek se slaninou a sýrem, bramborová kaše s máslem, okurka</v>
      </c>
      <c r="D39" s="10"/>
      <c r="E39" s="96" t="s">
        <v>31</v>
      </c>
      <c r="F39" s="88"/>
      <c r="G39" s="27"/>
      <c r="H39" s="24"/>
      <c r="I39" s="28"/>
      <c r="J39" s="25"/>
      <c r="K39" s="94"/>
      <c r="L39" s="105"/>
      <c r="M39" s="95"/>
    </row>
    <row r="40" spans="1:13" ht="18.95" customHeight="1">
      <c r="A40" s="98" t="s">
        <v>75</v>
      </c>
      <c r="B40" s="106"/>
      <c r="C40" s="103" t="str">
        <f>JL!F27</f>
        <v>Lívance z kynutého těsta, žahour z lesního ovoce, zakysaná slazená smetana</v>
      </c>
      <c r="D40" s="10"/>
      <c r="E40" s="20" t="s">
        <v>31</v>
      </c>
      <c r="F40" s="88"/>
      <c r="G40" s="27"/>
      <c r="H40" s="24"/>
      <c r="I40" s="28"/>
      <c r="J40" s="25"/>
      <c r="K40" s="9"/>
      <c r="L40" s="100"/>
      <c r="M40" s="10"/>
    </row>
    <row r="41" spans="1:13" ht="18.95" customHeight="1">
      <c r="A41" s="98" t="s">
        <v>76</v>
      </c>
      <c r="B41" s="107"/>
      <c r="C41" s="103" t="str">
        <f>JL!F32</f>
        <v>Pomalu pečená vepřová panenka v česneku, grilovaná zelenina s tymiánem, opékané brambory</v>
      </c>
      <c r="D41" s="10"/>
      <c r="E41" s="20" t="s">
        <v>31</v>
      </c>
      <c r="F41" s="88"/>
      <c r="G41" s="27"/>
      <c r="H41" s="24"/>
      <c r="I41" s="28"/>
      <c r="J41" s="25"/>
      <c r="K41" s="94"/>
      <c r="L41" s="105"/>
      <c r="M41" s="95"/>
    </row>
    <row r="42" spans="1:13" ht="18.95" customHeight="1">
      <c r="A42" s="108"/>
      <c r="B42" s="109"/>
      <c r="C42" s="602"/>
      <c r="D42" s="603"/>
      <c r="E42" s="20"/>
      <c r="F42" s="88"/>
      <c r="G42" s="27"/>
      <c r="H42" s="24"/>
      <c r="I42" s="115"/>
      <c r="J42" s="25"/>
      <c r="K42" s="9"/>
      <c r="L42" s="100"/>
      <c r="M42" s="10"/>
    </row>
    <row r="43" spans="1:13" ht="18.95" customHeight="1">
      <c r="A43" s="92"/>
      <c r="B43" s="94"/>
      <c r="C43" s="92"/>
      <c r="D43" s="10"/>
      <c r="E43" s="20"/>
      <c r="F43" s="88"/>
      <c r="G43" s="29"/>
      <c r="H43" s="24"/>
      <c r="I43" s="28"/>
      <c r="J43" s="25"/>
      <c r="K43" s="94"/>
      <c r="L43" s="105"/>
      <c r="M43" s="95"/>
    </row>
    <row r="44" spans="1:13" ht="18.95" customHeight="1">
      <c r="A44" s="92"/>
      <c r="B44" s="9"/>
      <c r="C44" s="110"/>
      <c r="D44" s="111"/>
      <c r="E44" s="20"/>
      <c r="F44" s="22"/>
      <c r="G44" s="29"/>
      <c r="H44" s="24"/>
      <c r="I44" s="26"/>
      <c r="J44" s="25"/>
      <c r="K44" s="9"/>
      <c r="L44" s="100"/>
      <c r="M44" s="10"/>
    </row>
    <row r="45" spans="1:13" ht="36" customHeight="1">
      <c r="A45" s="97"/>
      <c r="B45" s="94"/>
      <c r="C45" s="92"/>
      <c r="D45" s="10"/>
      <c r="E45" s="20"/>
      <c r="F45" s="22"/>
      <c r="G45" s="29"/>
      <c r="H45" s="24"/>
      <c r="I45" s="28"/>
      <c r="J45" s="25"/>
      <c r="K45" s="94"/>
      <c r="L45" s="105"/>
      <c r="M45" s="95"/>
    </row>
    <row r="46" spans="1:13" ht="18.95" customHeight="1">
      <c r="A46" s="92"/>
      <c r="B46" s="9"/>
      <c r="C46" s="92"/>
      <c r="D46" s="10"/>
      <c r="E46" s="20"/>
      <c r="F46" s="22"/>
      <c r="G46" s="29"/>
      <c r="H46" s="24"/>
      <c r="I46" s="26"/>
      <c r="J46" s="25"/>
      <c r="K46" s="9"/>
      <c r="L46" s="100"/>
      <c r="M46" s="10"/>
    </row>
    <row r="47" spans="1:13" ht="18.95" customHeight="1">
      <c r="A47" s="92"/>
      <c r="B47" s="9"/>
      <c r="C47" s="92"/>
      <c r="D47" s="10"/>
      <c r="E47" s="20"/>
      <c r="F47" s="22"/>
      <c r="G47" s="29"/>
      <c r="H47" s="24"/>
      <c r="I47" s="26"/>
      <c r="J47" s="25"/>
      <c r="K47" s="9"/>
      <c r="L47" s="100"/>
      <c r="M47" s="10"/>
    </row>
    <row r="48" spans="1:13" ht="18.95" customHeight="1">
      <c r="A48" s="92"/>
      <c r="B48" s="9"/>
      <c r="C48" s="92"/>
      <c r="D48" s="9"/>
      <c r="E48" s="22"/>
      <c r="F48" s="22"/>
      <c r="G48" s="30"/>
      <c r="H48" s="24"/>
      <c r="I48" s="16"/>
      <c r="J48" s="16"/>
      <c r="K48" s="16"/>
      <c r="L48" s="100"/>
      <c r="M48" s="16"/>
    </row>
    <row r="49" spans="1:13" ht="18.95" customHeight="1">
      <c r="A49" s="60" t="s">
        <v>32</v>
      </c>
      <c r="H49" s="31"/>
      <c r="K49" s="32"/>
      <c r="L49" s="94"/>
      <c r="M49" s="95"/>
    </row>
    <row r="50" spans="1:13">
      <c r="A50" s="92" t="s">
        <v>44</v>
      </c>
      <c r="B50" s="9"/>
      <c r="C50" s="9"/>
      <c r="D50" s="9"/>
      <c r="E50" s="9"/>
      <c r="F50" s="9"/>
      <c r="G50" s="9"/>
      <c r="H50" s="33"/>
      <c r="I50" s="9"/>
      <c r="J50" s="9"/>
      <c r="K50" s="9"/>
      <c r="L50" s="9"/>
      <c r="M50" s="10"/>
    </row>
    <row r="51" spans="1:13">
      <c r="A51" s="92" t="s">
        <v>33</v>
      </c>
      <c r="B51" s="9"/>
      <c r="C51" s="9"/>
      <c r="D51" s="9"/>
      <c r="E51" s="9"/>
      <c r="F51" s="9"/>
      <c r="G51" s="9" t="s">
        <v>34</v>
      </c>
      <c r="H51" s="9"/>
      <c r="I51" s="9"/>
      <c r="J51" s="9" t="s">
        <v>35</v>
      </c>
      <c r="K51" s="9"/>
      <c r="L51" s="9"/>
      <c r="M51" s="10"/>
    </row>
    <row r="52" spans="1:13">
      <c r="A52" s="61"/>
      <c r="B52" s="94"/>
      <c r="C52" s="94"/>
      <c r="E52" s="112" t="s">
        <v>36</v>
      </c>
      <c r="F52" s="94"/>
      <c r="G52" s="94"/>
      <c r="H52" s="112" t="s">
        <v>37</v>
      </c>
      <c r="I52" s="94"/>
      <c r="J52" s="94" t="s">
        <v>204</v>
      </c>
      <c r="K52" s="94"/>
      <c r="L52" s="94"/>
      <c r="M52" s="95"/>
    </row>
    <row r="53" spans="1:13">
      <c r="A53" s="55" t="s">
        <v>38</v>
      </c>
      <c r="B53" s="49"/>
      <c r="C53" s="49" t="s">
        <v>39</v>
      </c>
      <c r="D53" s="113"/>
      <c r="E53" s="49" t="s">
        <v>40</v>
      </c>
      <c r="F53" s="49"/>
      <c r="G53" s="49" t="s">
        <v>39</v>
      </c>
      <c r="H53" s="49"/>
      <c r="I53" s="49"/>
      <c r="J53" s="49"/>
      <c r="K53" s="49"/>
      <c r="L53" s="49"/>
      <c r="M53" s="56"/>
    </row>
    <row r="54" spans="1:13" ht="84.95" customHeight="1">
      <c r="A54" s="604" t="s">
        <v>49</v>
      </c>
      <c r="B54" s="605"/>
      <c r="C54" s="605"/>
      <c r="D54" s="605"/>
      <c r="E54" s="605"/>
      <c r="F54" s="605"/>
      <c r="G54" s="605"/>
      <c r="H54" s="605"/>
      <c r="I54" s="605"/>
      <c r="J54" s="605"/>
      <c r="K54" s="605"/>
      <c r="L54" s="605"/>
      <c r="M54" s="606"/>
    </row>
    <row r="55" spans="1:13" ht="35.1" customHeight="1">
      <c r="A55" s="6" t="s">
        <v>41</v>
      </c>
      <c r="B55" s="44"/>
      <c r="C55" s="44"/>
      <c r="D55" s="44"/>
      <c r="E55" s="44"/>
      <c r="F55" s="44"/>
      <c r="G55" s="45"/>
      <c r="H55" s="7" t="s">
        <v>11</v>
      </c>
      <c r="I55" s="46">
        <f>I28+1</f>
        <v>45231</v>
      </c>
      <c r="J55" s="44"/>
      <c r="K55" s="44"/>
      <c r="L55" s="44"/>
      <c r="M55" s="47"/>
    </row>
    <row r="56" spans="1:13" ht="16.5" customHeight="1">
      <c r="A56" s="91" t="s">
        <v>12</v>
      </c>
      <c r="B56" s="9"/>
      <c r="C56" s="10"/>
      <c r="D56" s="92" t="s">
        <v>13</v>
      </c>
      <c r="E56" s="9"/>
      <c r="F56" s="9"/>
      <c r="G56" s="9"/>
      <c r="H56" s="91" t="s">
        <v>14</v>
      </c>
      <c r="I56" s="11" t="s">
        <v>43</v>
      </c>
      <c r="J56" s="9"/>
      <c r="K56" s="9"/>
      <c r="L56" s="9"/>
      <c r="M56" s="10"/>
    </row>
    <row r="57" spans="1:13" ht="16.5" customHeight="1">
      <c r="A57" s="48" t="s">
        <v>15</v>
      </c>
      <c r="B57" s="49"/>
      <c r="C57" s="10"/>
      <c r="D57" s="62" t="str">
        <f>D30</f>
        <v>ZŠ BROUČCI</v>
      </c>
      <c r="E57" s="49"/>
      <c r="F57" s="49"/>
      <c r="G57" s="49"/>
      <c r="H57" s="48" t="s">
        <v>14</v>
      </c>
      <c r="I57" s="93">
        <f>I3</f>
        <v>0</v>
      </c>
      <c r="J57" s="49"/>
      <c r="K57" s="49"/>
      <c r="L57" s="49"/>
      <c r="M57" s="50"/>
    </row>
    <row r="58" spans="1:13" ht="12.95" customHeight="1">
      <c r="A58" s="51"/>
      <c r="B58" s="94"/>
      <c r="C58" s="51"/>
      <c r="D58" s="95"/>
      <c r="E58" s="94"/>
      <c r="F58" s="12"/>
      <c r="G58" s="94"/>
      <c r="H58" s="94"/>
      <c r="I58" s="94"/>
      <c r="J58" s="94"/>
      <c r="K58" s="95"/>
      <c r="L58" s="51"/>
      <c r="M58" s="95"/>
    </row>
    <row r="59" spans="1:13" ht="18" customHeight="1">
      <c r="A59" s="13"/>
      <c r="B59" s="44"/>
      <c r="C59" s="14" t="s">
        <v>16</v>
      </c>
      <c r="D59" s="47"/>
      <c r="E59" s="52" t="s">
        <v>17</v>
      </c>
      <c r="F59" s="15" t="s">
        <v>18</v>
      </c>
      <c r="G59" s="44" t="s">
        <v>19</v>
      </c>
      <c r="H59" s="44"/>
      <c r="I59" s="16" t="s">
        <v>20</v>
      </c>
      <c r="J59" s="16" t="s">
        <v>21</v>
      </c>
      <c r="K59" s="47"/>
      <c r="L59" s="92" t="s">
        <v>22</v>
      </c>
      <c r="M59" s="10"/>
    </row>
    <row r="60" spans="1:13" ht="15.75" customHeight="1">
      <c r="A60" s="53"/>
      <c r="B60" s="94"/>
      <c r="C60" s="51"/>
      <c r="D60" s="95"/>
      <c r="E60" s="96" t="s">
        <v>23</v>
      </c>
      <c r="F60" s="12"/>
      <c r="G60" s="17" t="s">
        <v>24</v>
      </c>
      <c r="H60" s="52" t="s">
        <v>5</v>
      </c>
      <c r="I60" s="16" t="s">
        <v>25</v>
      </c>
      <c r="J60" s="18" t="s">
        <v>26</v>
      </c>
      <c r="K60" s="95"/>
      <c r="L60" s="96" t="s">
        <v>27</v>
      </c>
      <c r="M60" s="19" t="s">
        <v>28</v>
      </c>
    </row>
    <row r="61" spans="1:13">
      <c r="A61" s="54"/>
      <c r="B61" s="49"/>
      <c r="C61" s="55"/>
      <c r="D61" s="56"/>
      <c r="E61" s="49"/>
      <c r="F61" s="57"/>
      <c r="G61" s="55"/>
      <c r="H61" s="49"/>
      <c r="I61" s="16"/>
      <c r="J61" s="16"/>
      <c r="K61" s="56"/>
      <c r="L61" s="58" t="s">
        <v>29</v>
      </c>
      <c r="M61" s="59" t="s">
        <v>30</v>
      </c>
    </row>
    <row r="62" spans="1:13">
      <c r="A62" s="97">
        <v>1</v>
      </c>
      <c r="B62" s="20"/>
      <c r="C62" s="97">
        <v>2</v>
      </c>
      <c r="D62" s="21"/>
      <c r="E62" s="20">
        <v>3</v>
      </c>
      <c r="F62" s="22">
        <v>4</v>
      </c>
      <c r="G62" s="20">
        <v>5</v>
      </c>
      <c r="H62" s="22">
        <v>6</v>
      </c>
      <c r="I62" s="22">
        <v>7</v>
      </c>
      <c r="J62" s="22">
        <v>8</v>
      </c>
      <c r="K62" s="20"/>
      <c r="L62" s="22">
        <v>9</v>
      </c>
      <c r="M62" s="21">
        <v>10</v>
      </c>
    </row>
    <row r="63" spans="1:13" ht="18.95" customHeight="1">
      <c r="A63" s="98" t="s">
        <v>59</v>
      </c>
      <c r="B63" s="99"/>
      <c r="C63" s="114" t="str">
        <f>JL!I12</f>
        <v>Drůbeží vývar s krupiucí a vejcem</v>
      </c>
      <c r="D63" s="10"/>
      <c r="E63" s="20" t="s">
        <v>31</v>
      </c>
      <c r="F63" s="88"/>
      <c r="G63" s="23"/>
      <c r="H63" s="24"/>
      <c r="I63" s="24"/>
      <c r="J63" s="25"/>
      <c r="K63" s="94"/>
      <c r="L63" s="100"/>
      <c r="M63" s="95"/>
    </row>
    <row r="64" spans="1:13" ht="18.95" customHeight="1">
      <c r="A64" s="98" t="s">
        <v>60</v>
      </c>
      <c r="B64" s="99"/>
      <c r="C64" s="92" t="str">
        <f>JL!I15</f>
        <v>Čočková s uzeninou</v>
      </c>
      <c r="D64" s="10"/>
      <c r="E64" s="96" t="s">
        <v>31</v>
      </c>
      <c r="F64" s="88"/>
      <c r="G64" s="101"/>
      <c r="H64" s="24"/>
      <c r="I64" s="26"/>
      <c r="J64" s="25"/>
      <c r="K64" s="9"/>
      <c r="L64" s="100"/>
      <c r="M64" s="10"/>
    </row>
    <row r="65" spans="1:13" ht="18.95" customHeight="1">
      <c r="A65" s="98" t="s">
        <v>73</v>
      </c>
      <c r="B65" s="102"/>
      <c r="C65" s="103" t="str">
        <f>JL!I19</f>
        <v>Dušený hovězí kýta s kaparovo-smetanovou oáčkou, dušená rýže</v>
      </c>
      <c r="D65" s="10"/>
      <c r="E65" s="20" t="s">
        <v>31</v>
      </c>
      <c r="F65" s="88"/>
      <c r="G65" s="27"/>
      <c r="H65" s="24"/>
      <c r="I65" s="26"/>
      <c r="J65" s="25"/>
      <c r="K65" s="94"/>
      <c r="L65" s="105"/>
      <c r="M65" s="95"/>
    </row>
    <row r="66" spans="1:13" ht="18.95" customHeight="1">
      <c r="A66" s="98" t="s">
        <v>74</v>
      </c>
      <c r="B66" s="106"/>
      <c r="C66" s="103" t="str">
        <f>JL!I23</f>
        <v>Pečená krkovice po dijonsku, šťouchané brambory s pórkem</v>
      </c>
      <c r="D66" s="10"/>
      <c r="E66" s="96" t="s">
        <v>31</v>
      </c>
      <c r="F66" s="88"/>
      <c r="G66" s="27"/>
      <c r="H66" s="24"/>
      <c r="I66" s="28"/>
      <c r="J66" s="25"/>
      <c r="K66" s="94"/>
      <c r="L66" s="105"/>
      <c r="M66" s="95"/>
    </row>
    <row r="67" spans="1:13" ht="18.95" customHeight="1">
      <c r="A67" s="98" t="s">
        <v>75</v>
      </c>
      <c r="B67" s="106"/>
      <c r="C67" s="103" t="str">
        <f>JL!I27</f>
        <v>Míchané těstoviny s brokolicí, vejci, smaženou cibulí a smetanou, sypané sýrem</v>
      </c>
      <c r="D67" s="10"/>
      <c r="E67" s="20" t="s">
        <v>31</v>
      </c>
      <c r="F67" s="88"/>
      <c r="G67" s="27"/>
      <c r="H67" s="24"/>
      <c r="I67" s="28"/>
      <c r="J67" s="25"/>
      <c r="K67" s="9"/>
      <c r="L67" s="100"/>
      <c r="M67" s="10"/>
    </row>
    <row r="68" spans="1:13" ht="18.95" customHeight="1">
      <c r="A68" s="98" t="s">
        <v>76</v>
      </c>
      <c r="B68" s="107"/>
      <c r="C68" s="103">
        <f>JL!I32</f>
        <v>0</v>
      </c>
      <c r="D68" s="10"/>
      <c r="E68" s="20" t="s">
        <v>31</v>
      </c>
      <c r="F68" s="88"/>
      <c r="G68" s="27"/>
      <c r="H68" s="24"/>
      <c r="I68" s="28"/>
      <c r="J68" s="25"/>
      <c r="K68" s="94"/>
      <c r="L68" s="105"/>
      <c r="M68" s="95"/>
    </row>
    <row r="69" spans="1:13" ht="18.95" customHeight="1">
      <c r="A69" s="108"/>
      <c r="B69" s="109"/>
      <c r="C69" s="602"/>
      <c r="D69" s="603"/>
      <c r="E69" s="20"/>
      <c r="F69" s="88"/>
      <c r="G69" s="27"/>
      <c r="H69" s="24"/>
      <c r="I69" s="28"/>
      <c r="J69" s="25"/>
      <c r="K69" s="9"/>
      <c r="L69" s="100"/>
      <c r="M69" s="10"/>
    </row>
    <row r="70" spans="1:13" ht="18.95" customHeight="1">
      <c r="A70" s="92"/>
      <c r="B70" s="94"/>
      <c r="C70" s="92"/>
      <c r="D70" s="10"/>
      <c r="E70" s="20"/>
      <c r="F70" s="88"/>
      <c r="G70" s="29"/>
      <c r="H70" s="24"/>
      <c r="I70" s="28"/>
      <c r="J70" s="25"/>
      <c r="K70" s="94"/>
      <c r="L70" s="105"/>
      <c r="M70" s="95"/>
    </row>
    <row r="71" spans="1:13" ht="18.95" customHeight="1">
      <c r="A71" s="92"/>
      <c r="B71" s="9"/>
      <c r="C71" s="110"/>
      <c r="D71" s="111"/>
      <c r="E71" s="20"/>
      <c r="F71" s="22"/>
      <c r="G71" s="29"/>
      <c r="H71" s="24"/>
      <c r="I71" s="26"/>
      <c r="J71" s="25"/>
      <c r="K71" s="9"/>
      <c r="L71" s="100"/>
      <c r="M71" s="10"/>
    </row>
    <row r="72" spans="1:13" ht="36" customHeight="1">
      <c r="A72" s="97"/>
      <c r="B72" s="94"/>
      <c r="C72" s="92"/>
      <c r="D72" s="10"/>
      <c r="E72" s="20"/>
      <c r="F72" s="22"/>
      <c r="G72" s="29"/>
      <c r="H72" s="24"/>
      <c r="I72" s="26"/>
      <c r="J72" s="25"/>
      <c r="K72" s="9"/>
      <c r="L72" s="100"/>
      <c r="M72" s="10"/>
    </row>
    <row r="73" spans="1:13" ht="18.95" customHeight="1">
      <c r="A73" s="92"/>
      <c r="B73" s="9"/>
      <c r="C73" s="92"/>
      <c r="D73" s="10"/>
      <c r="E73" s="20"/>
      <c r="F73" s="22"/>
      <c r="G73" s="29"/>
      <c r="H73" s="24"/>
      <c r="I73" s="28"/>
      <c r="J73" s="25"/>
      <c r="K73" s="94"/>
      <c r="L73" s="105"/>
      <c r="M73" s="95"/>
    </row>
    <row r="74" spans="1:13" ht="18.95" customHeight="1">
      <c r="A74" s="92"/>
      <c r="B74" s="9"/>
      <c r="C74" s="92"/>
      <c r="D74" s="10"/>
      <c r="E74" s="20"/>
      <c r="F74" s="22"/>
      <c r="G74" s="29"/>
      <c r="H74" s="24"/>
      <c r="I74" s="26"/>
      <c r="J74" s="25"/>
      <c r="K74" s="9"/>
      <c r="L74" s="100"/>
      <c r="M74" s="10"/>
    </row>
    <row r="75" spans="1:13" ht="18.95" customHeight="1">
      <c r="A75" s="92"/>
      <c r="B75" s="9"/>
      <c r="C75" s="92"/>
      <c r="D75" s="9"/>
      <c r="E75" s="22"/>
      <c r="F75" s="22"/>
      <c r="G75" s="30"/>
      <c r="H75" s="24"/>
      <c r="I75" s="16"/>
      <c r="J75" s="16"/>
      <c r="K75" s="16"/>
      <c r="L75" s="100"/>
      <c r="M75" s="16"/>
    </row>
    <row r="76" spans="1:13" ht="18.95" customHeight="1">
      <c r="A76" s="60" t="s">
        <v>32</v>
      </c>
      <c r="H76" s="31"/>
      <c r="K76" s="32"/>
      <c r="L76" s="94"/>
      <c r="M76" s="95"/>
    </row>
    <row r="77" spans="1:13">
      <c r="A77" s="92" t="s">
        <v>44</v>
      </c>
      <c r="B77" s="9"/>
      <c r="C77" s="9"/>
      <c r="D77" s="9"/>
      <c r="E77" s="9"/>
      <c r="F77" s="9"/>
      <c r="G77" s="9"/>
      <c r="H77" s="33"/>
      <c r="I77" s="9"/>
      <c r="J77" s="9"/>
      <c r="K77" s="9"/>
      <c r="L77" s="9"/>
      <c r="M77" s="10"/>
    </row>
    <row r="78" spans="1:13">
      <c r="A78" s="92" t="s">
        <v>33</v>
      </c>
      <c r="B78" s="9"/>
      <c r="C78" s="9"/>
      <c r="D78" s="9"/>
      <c r="E78" s="9"/>
      <c r="F78" s="9"/>
      <c r="G78" s="9" t="s">
        <v>34</v>
      </c>
      <c r="H78" s="9"/>
      <c r="I78" s="9"/>
      <c r="J78" s="9" t="s">
        <v>35</v>
      </c>
      <c r="K78" s="9"/>
      <c r="L78" s="9"/>
      <c r="M78" s="10"/>
    </row>
    <row r="79" spans="1:13">
      <c r="A79" s="61"/>
      <c r="B79" s="94"/>
      <c r="C79" s="94"/>
      <c r="E79" s="112" t="s">
        <v>36</v>
      </c>
      <c r="F79" s="94"/>
      <c r="G79" s="94"/>
      <c r="H79" s="112" t="s">
        <v>37</v>
      </c>
      <c r="I79" s="94"/>
      <c r="J79" s="94" t="s">
        <v>204</v>
      </c>
      <c r="K79" s="94"/>
      <c r="L79" s="94"/>
      <c r="M79" s="95"/>
    </row>
    <row r="80" spans="1:13">
      <c r="A80" s="55" t="s">
        <v>38</v>
      </c>
      <c r="B80" s="49"/>
      <c r="C80" s="49" t="s">
        <v>39</v>
      </c>
      <c r="D80" s="113"/>
      <c r="E80" s="49" t="s">
        <v>40</v>
      </c>
      <c r="F80" s="49"/>
      <c r="G80" s="49" t="s">
        <v>39</v>
      </c>
      <c r="H80" s="49"/>
      <c r="I80" s="49"/>
      <c r="J80" s="49"/>
      <c r="K80" s="49"/>
      <c r="L80" s="49"/>
      <c r="M80" s="56"/>
    </row>
    <row r="81" spans="1:13" ht="84.95" customHeight="1">
      <c r="A81" s="604" t="s">
        <v>49</v>
      </c>
      <c r="B81" s="605"/>
      <c r="C81" s="605"/>
      <c r="D81" s="605"/>
      <c r="E81" s="605"/>
      <c r="F81" s="605"/>
      <c r="G81" s="605"/>
      <c r="H81" s="605"/>
      <c r="I81" s="605"/>
      <c r="J81" s="605"/>
      <c r="K81" s="605"/>
      <c r="L81" s="605"/>
      <c r="M81" s="606"/>
    </row>
    <row r="82" spans="1:13" ht="35.1" customHeight="1">
      <c r="A82" s="6" t="s">
        <v>41</v>
      </c>
      <c r="B82" s="44"/>
      <c r="C82" s="44"/>
      <c r="D82" s="44"/>
      <c r="E82" s="44"/>
      <c r="F82" s="44"/>
      <c r="G82" s="45"/>
      <c r="H82" s="7" t="s">
        <v>11</v>
      </c>
      <c r="I82" s="46">
        <f>I55+1</f>
        <v>45232</v>
      </c>
      <c r="J82" s="44"/>
      <c r="K82" s="44"/>
      <c r="L82" s="44"/>
      <c r="M82" s="47"/>
    </row>
    <row r="83" spans="1:13" ht="16.5" customHeight="1">
      <c r="A83" s="91" t="s">
        <v>12</v>
      </c>
      <c r="B83" s="9"/>
      <c r="C83" s="10"/>
      <c r="D83" s="92" t="s">
        <v>13</v>
      </c>
      <c r="E83" s="9"/>
      <c r="F83" s="9"/>
      <c r="G83" s="9"/>
      <c r="H83" s="91" t="s">
        <v>14</v>
      </c>
      <c r="I83" s="11" t="s">
        <v>43</v>
      </c>
      <c r="J83" s="9"/>
      <c r="K83" s="9"/>
      <c r="L83" s="9"/>
      <c r="M83" s="10"/>
    </row>
    <row r="84" spans="1:13" ht="16.5" customHeight="1">
      <c r="A84" s="48" t="s">
        <v>15</v>
      </c>
      <c r="B84" s="49"/>
      <c r="C84" s="10"/>
      <c r="D84" s="62" t="str">
        <f>D57</f>
        <v>ZŠ BROUČCI</v>
      </c>
      <c r="E84" s="49"/>
      <c r="F84" s="49"/>
      <c r="G84" s="49"/>
      <c r="H84" s="48" t="s">
        <v>14</v>
      </c>
      <c r="I84" s="93">
        <f>I57</f>
        <v>0</v>
      </c>
      <c r="J84" s="49"/>
      <c r="K84" s="49"/>
      <c r="L84" s="49"/>
      <c r="M84" s="50"/>
    </row>
    <row r="85" spans="1:13" ht="12.95" customHeight="1">
      <c r="A85" s="51"/>
      <c r="B85" s="94"/>
      <c r="C85" s="51"/>
      <c r="D85" s="95"/>
      <c r="E85" s="94"/>
      <c r="F85" s="12"/>
      <c r="G85" s="94"/>
      <c r="H85" s="94"/>
      <c r="I85" s="94"/>
      <c r="J85" s="94"/>
      <c r="K85" s="95"/>
      <c r="L85" s="51"/>
      <c r="M85" s="95"/>
    </row>
    <row r="86" spans="1:13" ht="18" customHeight="1">
      <c r="A86" s="13"/>
      <c r="B86" s="44"/>
      <c r="C86" s="14" t="s">
        <v>16</v>
      </c>
      <c r="D86" s="47"/>
      <c r="E86" s="52" t="s">
        <v>17</v>
      </c>
      <c r="F86" s="15" t="s">
        <v>18</v>
      </c>
      <c r="G86" s="44" t="s">
        <v>19</v>
      </c>
      <c r="H86" s="44"/>
      <c r="I86" s="16" t="s">
        <v>20</v>
      </c>
      <c r="J86" s="16" t="s">
        <v>21</v>
      </c>
      <c r="K86" s="47"/>
      <c r="L86" s="92" t="s">
        <v>22</v>
      </c>
      <c r="M86" s="10"/>
    </row>
    <row r="87" spans="1:13" ht="15.75" customHeight="1">
      <c r="A87" s="53"/>
      <c r="B87" s="94"/>
      <c r="C87" s="51"/>
      <c r="D87" s="95"/>
      <c r="E87" s="96" t="s">
        <v>23</v>
      </c>
      <c r="F87" s="12"/>
      <c r="G87" s="17" t="s">
        <v>24</v>
      </c>
      <c r="H87" s="52" t="s">
        <v>5</v>
      </c>
      <c r="I87" s="16" t="s">
        <v>25</v>
      </c>
      <c r="J87" s="18" t="s">
        <v>26</v>
      </c>
      <c r="K87" s="95"/>
      <c r="L87" s="96" t="s">
        <v>27</v>
      </c>
      <c r="M87" s="19" t="s">
        <v>28</v>
      </c>
    </row>
    <row r="88" spans="1:13">
      <c r="A88" s="54"/>
      <c r="B88" s="49"/>
      <c r="C88" s="55"/>
      <c r="D88" s="56"/>
      <c r="E88" s="49"/>
      <c r="F88" s="57"/>
      <c r="G88" s="55"/>
      <c r="H88" s="49"/>
      <c r="I88" s="16"/>
      <c r="J88" s="16"/>
      <c r="K88" s="56"/>
      <c r="L88" s="58" t="s">
        <v>29</v>
      </c>
      <c r="M88" s="59" t="s">
        <v>30</v>
      </c>
    </row>
    <row r="89" spans="1:13">
      <c r="A89" s="97">
        <v>1</v>
      </c>
      <c r="B89" s="20"/>
      <c r="C89" s="97">
        <v>2</v>
      </c>
      <c r="D89" s="21"/>
      <c r="E89" s="20">
        <v>3</v>
      </c>
      <c r="F89" s="22">
        <v>4</v>
      </c>
      <c r="G89" s="20">
        <v>5</v>
      </c>
      <c r="H89" s="22">
        <v>6</v>
      </c>
      <c r="I89" s="22">
        <v>7</v>
      </c>
      <c r="J89" s="22">
        <v>8</v>
      </c>
      <c r="K89" s="20"/>
      <c r="L89" s="22">
        <v>9</v>
      </c>
      <c r="M89" s="21">
        <v>10</v>
      </c>
    </row>
    <row r="90" spans="1:13" ht="18.95" customHeight="1">
      <c r="A90" s="98" t="s">
        <v>59</v>
      </c>
      <c r="B90" s="99"/>
      <c r="C90" s="92" t="str">
        <f>JL!L12</f>
        <v>Hovězí polévka s kapáním</v>
      </c>
      <c r="D90" s="10"/>
      <c r="E90" s="20" t="s">
        <v>31</v>
      </c>
      <c r="F90" s="22"/>
      <c r="G90" s="23"/>
      <c r="H90" s="24"/>
      <c r="I90" s="24"/>
      <c r="J90" s="25"/>
      <c r="K90" s="94"/>
      <c r="L90" s="100"/>
      <c r="M90" s="95"/>
    </row>
    <row r="91" spans="1:13" ht="18.95" customHeight="1">
      <c r="A91" s="98" t="s">
        <v>60</v>
      </c>
      <c r="B91" s="99"/>
      <c r="C91" s="92" t="str">
        <f>JL!L15</f>
        <v>Zelná bílá s bramborami</v>
      </c>
      <c r="D91" s="10"/>
      <c r="E91" s="96" t="s">
        <v>31</v>
      </c>
      <c r="F91" s="22"/>
      <c r="G91" s="101"/>
      <c r="H91" s="24"/>
      <c r="I91" s="26"/>
      <c r="J91" s="25"/>
      <c r="K91" s="9"/>
      <c r="L91" s="100"/>
      <c r="M91" s="10"/>
    </row>
    <row r="92" spans="1:13" ht="18.95" customHeight="1">
      <c r="A92" s="98" t="s">
        <v>73</v>
      </c>
      <c r="B92" s="102"/>
      <c r="C92" s="103" t="str">
        <f>JL!L19</f>
        <v>Pečený kuřecí špíz po provensálsku, přírodní šťáva, vařené brambory</v>
      </c>
      <c r="D92" s="10"/>
      <c r="E92" s="20" t="s">
        <v>31</v>
      </c>
      <c r="F92" s="22"/>
      <c r="G92" s="116"/>
      <c r="H92" s="24"/>
      <c r="I92" s="26"/>
      <c r="J92" s="25"/>
      <c r="K92" s="94"/>
      <c r="L92" s="105"/>
      <c r="M92" s="95"/>
    </row>
    <row r="93" spans="1:13" ht="18.95" customHeight="1">
      <c r="A93" s="98" t="s">
        <v>74</v>
      </c>
      <c r="B93" s="106"/>
      <c r="C93" s="103" t="str">
        <f>JL!L23</f>
        <v>Mexický hovězí guláš s hráškem sypaný sýrem, dušená rýže</v>
      </c>
      <c r="D93" s="10"/>
      <c r="E93" s="96" t="s">
        <v>31</v>
      </c>
      <c r="F93" s="22"/>
      <c r="G93" s="27"/>
      <c r="H93" s="24"/>
      <c r="I93" s="28"/>
      <c r="J93" s="25"/>
      <c r="K93" s="94"/>
      <c r="L93" s="105"/>
      <c r="M93" s="95"/>
    </row>
    <row r="94" spans="1:13" ht="18.95" customHeight="1">
      <c r="A94" s="98" t="s">
        <v>75</v>
      </c>
      <c r="B94" s="106"/>
      <c r="C94" s="103" t="str">
        <f>JL!L27</f>
        <v>Veggie rizoto alá "Paella" s luštěninami a baby kukuřicí, strouhané italské sýry</v>
      </c>
      <c r="D94" s="10"/>
      <c r="E94" s="20" t="s">
        <v>31</v>
      </c>
      <c r="F94" s="22"/>
      <c r="G94" s="27"/>
      <c r="H94" s="24"/>
      <c r="I94" s="28"/>
      <c r="J94" s="25"/>
      <c r="K94" s="9"/>
      <c r="L94" s="100"/>
      <c r="M94" s="10"/>
    </row>
    <row r="95" spans="1:13" ht="18.95" customHeight="1">
      <c r="A95" s="98" t="s">
        <v>76</v>
      </c>
      <c r="B95" s="107"/>
      <c r="C95" s="103" t="str">
        <f>JL!L32</f>
        <v>Pečená treska na jarní cibulce zapékaná se sýrem, vařené brambor, citron</v>
      </c>
      <c r="D95" s="10"/>
      <c r="E95" s="20" t="s">
        <v>31</v>
      </c>
      <c r="F95" s="22"/>
      <c r="G95" s="27"/>
      <c r="H95" s="24"/>
      <c r="I95" s="28"/>
      <c r="J95" s="25"/>
      <c r="K95" s="94"/>
      <c r="L95" s="105"/>
      <c r="M95" s="95"/>
    </row>
    <row r="96" spans="1:13" ht="18.95" customHeight="1">
      <c r="A96" s="108"/>
      <c r="B96" s="109"/>
      <c r="C96" s="602"/>
      <c r="D96" s="603"/>
      <c r="E96" s="20"/>
      <c r="F96" s="22"/>
      <c r="G96" s="27"/>
      <c r="H96" s="24"/>
      <c r="I96" s="28"/>
      <c r="J96" s="25"/>
      <c r="K96" s="9"/>
      <c r="L96" s="100"/>
      <c r="M96" s="10"/>
    </row>
    <row r="97" spans="1:13" ht="18.95" customHeight="1">
      <c r="A97" s="92"/>
      <c r="B97" s="94"/>
      <c r="C97" s="92"/>
      <c r="D97" s="10"/>
      <c r="E97" s="20"/>
      <c r="F97" s="22"/>
      <c r="G97" s="29"/>
      <c r="H97" s="24"/>
      <c r="I97" s="28"/>
      <c r="J97" s="25"/>
      <c r="K97" s="94"/>
      <c r="L97" s="105"/>
      <c r="M97" s="95"/>
    </row>
    <row r="98" spans="1:13" ht="18.95" customHeight="1">
      <c r="A98" s="92"/>
      <c r="B98" s="9"/>
      <c r="C98" s="110"/>
      <c r="D98" s="111"/>
      <c r="E98" s="20"/>
      <c r="F98" s="22"/>
      <c r="G98" s="29"/>
      <c r="H98" s="24"/>
      <c r="I98" s="26"/>
      <c r="J98" s="25"/>
      <c r="K98" s="9"/>
      <c r="L98" s="100"/>
      <c r="M98" s="10"/>
    </row>
    <row r="99" spans="1:13" ht="36" customHeight="1">
      <c r="A99" s="97"/>
      <c r="B99" s="94"/>
      <c r="C99" s="92"/>
      <c r="D99" s="10"/>
      <c r="E99" s="20"/>
      <c r="F99" s="22"/>
      <c r="G99" s="29"/>
      <c r="H99" s="24"/>
      <c r="I99" s="26"/>
      <c r="J99" s="25"/>
      <c r="K99" s="9"/>
      <c r="L99" s="100"/>
      <c r="M99" s="10"/>
    </row>
    <row r="100" spans="1:13" ht="18.95" customHeight="1">
      <c r="A100" s="92"/>
      <c r="B100" s="9"/>
      <c r="C100" s="92"/>
      <c r="D100" s="10"/>
      <c r="E100" s="20"/>
      <c r="F100" s="22"/>
      <c r="G100" s="29"/>
      <c r="H100" s="24"/>
      <c r="I100" s="28"/>
      <c r="J100" s="25"/>
      <c r="K100" s="94"/>
      <c r="L100" s="105"/>
      <c r="M100" s="95"/>
    </row>
    <row r="101" spans="1:13" ht="18.95" customHeight="1">
      <c r="A101" s="92"/>
      <c r="B101" s="9"/>
      <c r="C101" s="92"/>
      <c r="D101" s="10"/>
      <c r="E101" s="20"/>
      <c r="F101" s="22"/>
      <c r="G101" s="29"/>
      <c r="H101" s="24"/>
      <c r="I101" s="26"/>
      <c r="J101" s="25"/>
      <c r="K101" s="9"/>
      <c r="L101" s="100"/>
      <c r="M101" s="10"/>
    </row>
    <row r="102" spans="1:13" ht="18.95" customHeight="1">
      <c r="A102" s="92"/>
      <c r="B102" s="9"/>
      <c r="C102" s="92"/>
      <c r="D102" s="9"/>
      <c r="E102" s="22"/>
      <c r="F102" s="22"/>
      <c r="G102" s="30"/>
      <c r="H102" s="24"/>
      <c r="I102" s="16"/>
      <c r="J102" s="16"/>
      <c r="K102" s="16"/>
      <c r="L102" s="100"/>
      <c r="M102" s="16"/>
    </row>
    <row r="103" spans="1:13" ht="18.95" customHeight="1">
      <c r="A103" s="60" t="s">
        <v>32</v>
      </c>
      <c r="H103" s="31"/>
      <c r="K103" s="32"/>
      <c r="L103" s="94"/>
      <c r="M103" s="95"/>
    </row>
    <row r="104" spans="1:13">
      <c r="A104" s="92" t="s">
        <v>44</v>
      </c>
      <c r="B104" s="9"/>
      <c r="C104" s="9"/>
      <c r="D104" s="9"/>
      <c r="E104" s="9"/>
      <c r="F104" s="9"/>
      <c r="G104" s="9"/>
      <c r="H104" s="33"/>
      <c r="I104" s="9"/>
      <c r="J104" s="9"/>
      <c r="K104" s="9"/>
      <c r="L104" s="9"/>
      <c r="M104" s="10"/>
    </row>
    <row r="105" spans="1:13">
      <c r="A105" s="92" t="s">
        <v>33</v>
      </c>
      <c r="B105" s="9"/>
      <c r="C105" s="9"/>
      <c r="D105" s="9"/>
      <c r="E105" s="9"/>
      <c r="F105" s="9"/>
      <c r="G105" s="9" t="s">
        <v>34</v>
      </c>
      <c r="H105" s="9"/>
      <c r="I105" s="9"/>
      <c r="J105" s="9" t="s">
        <v>35</v>
      </c>
      <c r="K105" s="9"/>
      <c r="L105" s="9"/>
      <c r="M105" s="10"/>
    </row>
    <row r="106" spans="1:13">
      <c r="A106" s="61"/>
      <c r="B106" s="94"/>
      <c r="C106" s="94"/>
      <c r="E106" s="112" t="s">
        <v>36</v>
      </c>
      <c r="F106" s="94"/>
      <c r="G106" s="94"/>
      <c r="H106" s="112" t="s">
        <v>37</v>
      </c>
      <c r="I106" s="94"/>
      <c r="J106" s="94" t="s">
        <v>204</v>
      </c>
      <c r="K106" s="94"/>
      <c r="L106" s="94"/>
      <c r="M106" s="95"/>
    </row>
    <row r="107" spans="1:13">
      <c r="A107" s="55" t="s">
        <v>38</v>
      </c>
      <c r="B107" s="49"/>
      <c r="C107" s="49" t="s">
        <v>39</v>
      </c>
      <c r="D107" s="113"/>
      <c r="E107" s="49" t="s">
        <v>40</v>
      </c>
      <c r="F107" s="49"/>
      <c r="G107" s="49" t="s">
        <v>39</v>
      </c>
      <c r="H107" s="49"/>
      <c r="I107" s="49"/>
      <c r="J107" s="49"/>
      <c r="K107" s="49"/>
      <c r="L107" s="49"/>
      <c r="M107" s="56"/>
    </row>
    <row r="108" spans="1:13" ht="84.95" customHeight="1">
      <c r="A108" s="604" t="s">
        <v>49</v>
      </c>
      <c r="B108" s="605"/>
      <c r="C108" s="605"/>
      <c r="D108" s="605"/>
      <c r="E108" s="605"/>
      <c r="F108" s="605"/>
      <c r="G108" s="605"/>
      <c r="H108" s="605"/>
      <c r="I108" s="605"/>
      <c r="J108" s="605"/>
      <c r="K108" s="605"/>
      <c r="L108" s="605"/>
      <c r="M108" s="606"/>
    </row>
    <row r="109" spans="1:13" ht="35.1" customHeight="1">
      <c r="A109" s="6" t="s">
        <v>41</v>
      </c>
      <c r="B109" s="44"/>
      <c r="C109" s="44"/>
      <c r="D109" s="44"/>
      <c r="E109" s="44"/>
      <c r="F109" s="44"/>
      <c r="G109" s="45"/>
      <c r="H109" s="7" t="s">
        <v>11</v>
      </c>
      <c r="I109" s="46">
        <f>I82+1</f>
        <v>45233</v>
      </c>
      <c r="J109" s="44"/>
      <c r="K109" s="44"/>
      <c r="L109" s="44"/>
      <c r="M109" s="47"/>
    </row>
    <row r="110" spans="1:13" ht="16.5" customHeight="1">
      <c r="A110" s="91" t="s">
        <v>12</v>
      </c>
      <c r="B110" s="9"/>
      <c r="C110" s="10"/>
      <c r="D110" s="92" t="s">
        <v>13</v>
      </c>
      <c r="E110" s="9"/>
      <c r="F110" s="9"/>
      <c r="G110" s="9"/>
      <c r="H110" s="91" t="s">
        <v>14</v>
      </c>
      <c r="I110" s="11" t="s">
        <v>43</v>
      </c>
      <c r="J110" s="9"/>
      <c r="K110" s="9"/>
      <c r="L110" s="9"/>
      <c r="M110" s="10"/>
    </row>
    <row r="111" spans="1:13" ht="16.5" customHeight="1">
      <c r="A111" s="48" t="s">
        <v>15</v>
      </c>
      <c r="B111" s="49"/>
      <c r="C111" s="10"/>
      <c r="D111" s="62" t="str">
        <f>D84</f>
        <v>ZŠ BROUČCI</v>
      </c>
      <c r="E111" s="49"/>
      <c r="F111" s="49"/>
      <c r="G111" s="49"/>
      <c r="H111" s="48" t="s">
        <v>14</v>
      </c>
      <c r="I111" s="93">
        <f>I84</f>
        <v>0</v>
      </c>
      <c r="J111" s="49"/>
      <c r="K111" s="49"/>
      <c r="L111" s="49"/>
      <c r="M111" s="50"/>
    </row>
    <row r="112" spans="1:13" ht="12.95" customHeight="1">
      <c r="A112" s="51"/>
      <c r="B112" s="94"/>
      <c r="C112" s="51"/>
      <c r="D112" s="95"/>
      <c r="E112" s="94"/>
      <c r="F112" s="12"/>
      <c r="G112" s="94"/>
      <c r="H112" s="94"/>
      <c r="I112" s="94"/>
      <c r="J112" s="94"/>
      <c r="K112" s="95"/>
      <c r="L112" s="51"/>
      <c r="M112" s="95"/>
    </row>
    <row r="113" spans="1:13" ht="18" customHeight="1">
      <c r="A113" s="13"/>
      <c r="B113" s="44"/>
      <c r="C113" s="14" t="s">
        <v>16</v>
      </c>
      <c r="D113" s="47"/>
      <c r="E113" s="52" t="s">
        <v>17</v>
      </c>
      <c r="F113" s="15" t="s">
        <v>18</v>
      </c>
      <c r="G113" s="44" t="s">
        <v>19</v>
      </c>
      <c r="H113" s="44"/>
      <c r="I113" s="16" t="s">
        <v>20</v>
      </c>
      <c r="J113" s="16" t="s">
        <v>21</v>
      </c>
      <c r="K113" s="47"/>
      <c r="L113" s="92" t="s">
        <v>22</v>
      </c>
      <c r="M113" s="10"/>
    </row>
    <row r="114" spans="1:13" ht="15.75" customHeight="1">
      <c r="A114" s="53"/>
      <c r="B114" s="94"/>
      <c r="C114" s="51"/>
      <c r="D114" s="95"/>
      <c r="E114" s="96" t="s">
        <v>23</v>
      </c>
      <c r="F114" s="12"/>
      <c r="G114" s="17" t="s">
        <v>24</v>
      </c>
      <c r="H114" s="52" t="s">
        <v>5</v>
      </c>
      <c r="I114" s="16" t="s">
        <v>25</v>
      </c>
      <c r="J114" s="18" t="s">
        <v>26</v>
      </c>
      <c r="K114" s="95"/>
      <c r="L114" s="96" t="s">
        <v>27</v>
      </c>
      <c r="M114" s="19" t="s">
        <v>28</v>
      </c>
    </row>
    <row r="115" spans="1:13">
      <c r="A115" s="54"/>
      <c r="B115" s="49"/>
      <c r="C115" s="55"/>
      <c r="D115" s="56"/>
      <c r="E115" s="49"/>
      <c r="F115" s="57"/>
      <c r="G115" s="55"/>
      <c r="H115" s="49"/>
      <c r="I115" s="16"/>
      <c r="J115" s="16"/>
      <c r="K115" s="56"/>
      <c r="L115" s="58" t="s">
        <v>29</v>
      </c>
      <c r="M115" s="59" t="s">
        <v>30</v>
      </c>
    </row>
    <row r="116" spans="1:13">
      <c r="A116" s="97">
        <v>1</v>
      </c>
      <c r="B116" s="20"/>
      <c r="C116" s="97">
        <v>2</v>
      </c>
      <c r="D116" s="21"/>
      <c r="E116" s="20">
        <v>3</v>
      </c>
      <c r="F116" s="22">
        <v>4</v>
      </c>
      <c r="G116" s="20">
        <v>5</v>
      </c>
      <c r="H116" s="22">
        <v>6</v>
      </c>
      <c r="I116" s="22">
        <v>7</v>
      </c>
      <c r="J116" s="22">
        <v>8</v>
      </c>
      <c r="K116" s="20"/>
      <c r="L116" s="22">
        <v>9</v>
      </c>
      <c r="M116" s="21">
        <v>10</v>
      </c>
    </row>
    <row r="117" spans="1:13" ht="18.95" customHeight="1">
      <c r="A117" s="98" t="s">
        <v>59</v>
      </c>
      <c r="B117" s="99"/>
      <c r="C117" s="114" t="str">
        <f>JL!O12</f>
        <v>Slepičí polévka se strouháním</v>
      </c>
      <c r="D117" s="10"/>
      <c r="E117" s="20" t="s">
        <v>31</v>
      </c>
      <c r="F117" s="22"/>
      <c r="G117" s="23"/>
      <c r="H117" s="24"/>
      <c r="I117" s="24"/>
      <c r="J117" s="25"/>
      <c r="K117" s="94"/>
      <c r="L117" s="100"/>
      <c r="M117" s="95"/>
    </row>
    <row r="118" spans="1:13" ht="18.95" customHeight="1">
      <c r="A118" s="98" t="s">
        <v>60</v>
      </c>
      <c r="B118" s="99"/>
      <c r="C118" s="92" t="str">
        <f>JL!O15</f>
        <v>Šumavská bramboračka</v>
      </c>
      <c r="D118" s="10"/>
      <c r="E118" s="96" t="s">
        <v>31</v>
      </c>
      <c r="F118" s="22"/>
      <c r="G118" s="101"/>
      <c r="H118" s="24"/>
      <c r="I118" s="26"/>
      <c r="J118" s="25"/>
      <c r="K118" s="9"/>
      <c r="L118" s="100"/>
      <c r="M118" s="10"/>
    </row>
    <row r="119" spans="1:13" ht="18.95" customHeight="1">
      <c r="A119" s="98" t="s">
        <v>73</v>
      </c>
      <c r="B119" s="102"/>
      <c r="C119" s="103" t="str">
        <f>JL!O19</f>
        <v>Smažený vepřový řízek z pečeně, vařené brambory s máslem, kyselá okurka</v>
      </c>
      <c r="D119" s="10"/>
      <c r="E119" s="20" t="s">
        <v>31</v>
      </c>
      <c r="F119" s="22"/>
      <c r="G119" s="27"/>
      <c r="H119" s="24"/>
      <c r="I119" s="26"/>
      <c r="J119" s="25"/>
      <c r="K119" s="94"/>
      <c r="L119" s="105"/>
      <c r="M119" s="95"/>
    </row>
    <row r="120" spans="1:13" ht="18.95" customHeight="1">
      <c r="A120" s="98" t="s">
        <v>74</v>
      </c>
      <c r="B120" s="106"/>
      <c r="C120" s="103" t="str">
        <f>JL!O23</f>
        <v>Kuřecí kostky dle pražského uzenáře, vařené těstoviny</v>
      </c>
      <c r="D120" s="10"/>
      <c r="E120" s="96" t="s">
        <v>31</v>
      </c>
      <c r="F120" s="22"/>
      <c r="G120" s="27"/>
      <c r="H120" s="24"/>
      <c r="I120" s="26"/>
      <c r="J120" s="25"/>
      <c r="K120" s="9"/>
      <c r="L120" s="100"/>
      <c r="M120" s="10"/>
    </row>
    <row r="121" spans="1:13" ht="18.95" customHeight="1">
      <c r="A121" s="98" t="s">
        <v>75</v>
      </c>
      <c r="B121" s="106"/>
      <c r="C121" s="103" t="str">
        <f>JL!O27</f>
        <v>Zapékané řecké brambory s balkánským sýrem, rajčaty a bylinkami</v>
      </c>
      <c r="D121" s="10"/>
      <c r="E121" s="20" t="s">
        <v>31</v>
      </c>
      <c r="F121" s="22"/>
      <c r="G121" s="27"/>
      <c r="H121" s="24"/>
      <c r="I121" s="28"/>
      <c r="J121" s="25"/>
      <c r="K121" s="9"/>
      <c r="L121" s="100"/>
      <c r="M121" s="10"/>
    </row>
    <row r="122" spans="1:13" ht="18.95" customHeight="1">
      <c r="A122" s="98" t="s">
        <v>76</v>
      </c>
      <c r="B122" s="107"/>
      <c r="C122" s="103" t="str">
        <f>JL!O32</f>
        <v>Plněný kuřecí závitek se slaninou, fazolkami, sýrem a uzenými rajčaty, smažené krokety</v>
      </c>
      <c r="D122" s="10"/>
      <c r="E122" s="20" t="s">
        <v>31</v>
      </c>
      <c r="F122" s="22"/>
      <c r="G122" s="27"/>
      <c r="H122" s="24"/>
      <c r="I122" s="28"/>
      <c r="J122" s="25"/>
      <c r="K122" s="94"/>
      <c r="L122" s="105"/>
      <c r="M122" s="95"/>
    </row>
    <row r="123" spans="1:13" ht="18.95" customHeight="1">
      <c r="A123" s="108"/>
      <c r="B123" s="109"/>
      <c r="C123" s="602"/>
      <c r="D123" s="603"/>
      <c r="E123" s="20"/>
      <c r="F123" s="22"/>
      <c r="G123" s="27"/>
      <c r="H123" s="24"/>
      <c r="I123" s="28"/>
      <c r="J123" s="25"/>
      <c r="K123" s="9"/>
      <c r="L123" s="100"/>
      <c r="M123" s="10"/>
    </row>
    <row r="124" spans="1:13" ht="18.95" customHeight="1">
      <c r="A124" s="92"/>
      <c r="B124" s="94"/>
      <c r="C124" s="92"/>
      <c r="D124" s="10"/>
      <c r="E124" s="20"/>
      <c r="F124" s="22"/>
      <c r="G124" s="29"/>
      <c r="H124" s="24"/>
      <c r="I124" s="28"/>
      <c r="J124" s="25"/>
      <c r="K124" s="94"/>
      <c r="L124" s="105"/>
      <c r="M124" s="95"/>
    </row>
    <row r="125" spans="1:13" ht="18.95" customHeight="1">
      <c r="A125" s="92"/>
      <c r="B125" s="9"/>
      <c r="C125" s="110"/>
      <c r="D125" s="111"/>
      <c r="E125" s="20"/>
      <c r="F125" s="22"/>
      <c r="G125" s="29"/>
      <c r="H125" s="24"/>
      <c r="I125" s="26"/>
      <c r="J125" s="25"/>
      <c r="K125" s="9"/>
      <c r="L125" s="100"/>
      <c r="M125" s="10"/>
    </row>
    <row r="126" spans="1:13" ht="36" customHeight="1">
      <c r="A126" s="97"/>
      <c r="B126" s="94"/>
      <c r="C126" s="92"/>
      <c r="D126" s="10"/>
      <c r="E126" s="20"/>
      <c r="F126" s="22"/>
      <c r="G126" s="29"/>
      <c r="H126" s="24"/>
      <c r="I126" s="26"/>
      <c r="J126" s="25"/>
      <c r="K126" s="9"/>
      <c r="L126" s="100"/>
      <c r="M126" s="10"/>
    </row>
    <row r="127" spans="1:13" ht="18.95" customHeight="1">
      <c r="A127" s="92"/>
      <c r="B127" s="9"/>
      <c r="C127" s="92"/>
      <c r="D127" s="10"/>
      <c r="E127" s="20"/>
      <c r="F127" s="22"/>
      <c r="G127" s="29"/>
      <c r="H127" s="24"/>
      <c r="I127" s="28"/>
      <c r="J127" s="25"/>
      <c r="K127" s="94"/>
      <c r="L127" s="105"/>
      <c r="M127" s="95"/>
    </row>
    <row r="128" spans="1:13" ht="18.95" customHeight="1">
      <c r="A128" s="92"/>
      <c r="B128" s="9"/>
      <c r="C128" s="92"/>
      <c r="D128" s="10"/>
      <c r="E128" s="20"/>
      <c r="F128" s="22"/>
      <c r="G128" s="29"/>
      <c r="H128" s="24"/>
      <c r="I128" s="26"/>
      <c r="J128" s="25"/>
      <c r="K128" s="9"/>
      <c r="L128" s="100"/>
      <c r="M128" s="10"/>
    </row>
    <row r="129" spans="1:13" ht="18.95" customHeight="1">
      <c r="A129" s="92"/>
      <c r="B129" s="9"/>
      <c r="C129" s="92"/>
      <c r="D129" s="9"/>
      <c r="E129" s="22"/>
      <c r="F129" s="22"/>
      <c r="G129" s="30"/>
      <c r="H129" s="24"/>
      <c r="I129" s="16"/>
      <c r="J129" s="16"/>
      <c r="K129" s="16"/>
      <c r="L129" s="100"/>
      <c r="M129" s="16"/>
    </row>
    <row r="130" spans="1:13" ht="18.95" customHeight="1">
      <c r="A130" s="60" t="s">
        <v>32</v>
      </c>
      <c r="H130" s="31"/>
      <c r="K130" s="32"/>
      <c r="L130" s="94"/>
      <c r="M130" s="95"/>
    </row>
    <row r="131" spans="1:13">
      <c r="A131" s="92" t="s">
        <v>44</v>
      </c>
      <c r="B131" s="9"/>
      <c r="C131" s="9"/>
      <c r="D131" s="9"/>
      <c r="E131" s="9"/>
      <c r="F131" s="9"/>
      <c r="G131" s="9"/>
      <c r="H131" s="33"/>
      <c r="I131" s="9"/>
      <c r="J131" s="9"/>
      <c r="K131" s="9"/>
      <c r="L131" s="9"/>
      <c r="M131" s="10"/>
    </row>
    <row r="132" spans="1:13">
      <c r="A132" s="92" t="s">
        <v>33</v>
      </c>
      <c r="B132" s="9"/>
      <c r="C132" s="9"/>
      <c r="D132" s="9"/>
      <c r="E132" s="9"/>
      <c r="F132" s="9"/>
      <c r="G132" s="9" t="s">
        <v>34</v>
      </c>
      <c r="H132" s="9"/>
      <c r="I132" s="9"/>
      <c r="J132" s="9" t="s">
        <v>35</v>
      </c>
      <c r="K132" s="9"/>
      <c r="L132" s="9"/>
      <c r="M132" s="10"/>
    </row>
    <row r="133" spans="1:13">
      <c r="A133" s="61"/>
      <c r="B133" s="94"/>
      <c r="C133" s="94"/>
      <c r="E133" s="112" t="s">
        <v>36</v>
      </c>
      <c r="F133" s="94"/>
      <c r="G133" s="94"/>
      <c r="H133" s="112" t="s">
        <v>37</v>
      </c>
      <c r="I133" s="94"/>
      <c r="J133" s="94" t="s">
        <v>204</v>
      </c>
      <c r="K133" s="94"/>
      <c r="L133" s="94"/>
      <c r="M133" s="95"/>
    </row>
    <row r="134" spans="1:13">
      <c r="A134" s="55" t="s">
        <v>38</v>
      </c>
      <c r="B134" s="49"/>
      <c r="C134" s="49" t="s">
        <v>39</v>
      </c>
      <c r="D134" s="113"/>
      <c r="E134" s="49" t="s">
        <v>40</v>
      </c>
      <c r="F134" s="49"/>
      <c r="G134" s="49" t="s">
        <v>39</v>
      </c>
      <c r="H134" s="49"/>
      <c r="I134" s="49"/>
      <c r="J134" s="49"/>
      <c r="K134" s="49"/>
      <c r="L134" s="49"/>
      <c r="M134" s="56"/>
    </row>
    <row r="135" spans="1:13" ht="84.95" customHeight="1">
      <c r="A135" s="604" t="s">
        <v>49</v>
      </c>
      <c r="B135" s="605"/>
      <c r="C135" s="605"/>
      <c r="D135" s="605"/>
      <c r="E135" s="605"/>
      <c r="F135" s="605"/>
      <c r="G135" s="605"/>
      <c r="H135" s="605"/>
      <c r="I135" s="605"/>
      <c r="J135" s="605"/>
      <c r="K135" s="605"/>
      <c r="L135" s="605"/>
      <c r="M135" s="606"/>
    </row>
    <row r="136" spans="1:13">
      <c r="A136" s="34"/>
    </row>
    <row r="137" spans="1:13">
      <c r="A137" s="34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21424-8245-42B7-B9EA-914F0B90882E}">
  <sheetPr>
    <tabColor theme="6" tint="-0.249977111117893"/>
  </sheetPr>
  <dimension ref="A1:M137"/>
  <sheetViews>
    <sheetView workbookViewId="0">
      <selection activeCell="C18" sqref="C18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9.2851562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6" t="s">
        <v>41</v>
      </c>
      <c r="B1" s="44"/>
      <c r="C1" s="44"/>
      <c r="D1" s="44"/>
      <c r="E1" s="44"/>
      <c r="F1" s="44"/>
      <c r="G1" s="45"/>
      <c r="H1" s="7" t="s">
        <v>11</v>
      </c>
      <c r="I1" s="46">
        <f>JL!B10</f>
        <v>45229</v>
      </c>
      <c r="J1" s="44"/>
      <c r="K1" s="44"/>
      <c r="L1" s="44"/>
      <c r="M1" s="47"/>
    </row>
    <row r="2" spans="1:13" ht="16.5" customHeight="1">
      <c r="A2" s="91" t="s">
        <v>12</v>
      </c>
      <c r="B2" s="9"/>
      <c r="C2" s="10"/>
      <c r="D2" s="92" t="s">
        <v>13</v>
      </c>
      <c r="E2" s="9"/>
      <c r="F2" s="9"/>
      <c r="G2" s="9"/>
      <c r="H2" s="91" t="s">
        <v>14</v>
      </c>
      <c r="I2" s="11" t="s">
        <v>70</v>
      </c>
      <c r="J2" s="9"/>
      <c r="K2" s="9"/>
      <c r="L2" s="9"/>
      <c r="M2" s="10"/>
    </row>
    <row r="3" spans="1:13" ht="16.5" customHeight="1">
      <c r="A3" s="48" t="s">
        <v>15</v>
      </c>
      <c r="B3" s="49"/>
      <c r="C3" s="10"/>
      <c r="D3" s="62" t="s">
        <v>121</v>
      </c>
      <c r="E3" s="49"/>
      <c r="F3" s="49"/>
      <c r="G3" s="49"/>
      <c r="H3" s="48" t="s">
        <v>14</v>
      </c>
      <c r="I3" s="93"/>
      <c r="J3" s="49"/>
      <c r="K3" s="49"/>
      <c r="L3" s="49"/>
      <c r="M3" s="50"/>
    </row>
    <row r="4" spans="1:13" ht="12.95" customHeight="1">
      <c r="A4" s="51"/>
      <c r="B4" s="94"/>
      <c r="C4" s="51"/>
      <c r="D4" s="95"/>
      <c r="E4" s="94"/>
      <c r="F4" s="12"/>
      <c r="G4" s="94"/>
      <c r="H4" s="94"/>
      <c r="I4" s="94"/>
      <c r="J4" s="94"/>
      <c r="K4" s="95"/>
      <c r="L4" s="51"/>
      <c r="M4" s="95"/>
    </row>
    <row r="5" spans="1:13" ht="18" customHeight="1">
      <c r="A5" s="13"/>
      <c r="B5" s="44"/>
      <c r="C5" s="14" t="s">
        <v>16</v>
      </c>
      <c r="D5" s="47"/>
      <c r="E5" s="52" t="s">
        <v>17</v>
      </c>
      <c r="F5" s="15" t="s">
        <v>18</v>
      </c>
      <c r="G5" s="44" t="s">
        <v>19</v>
      </c>
      <c r="H5" s="44"/>
      <c r="I5" s="16" t="s">
        <v>20</v>
      </c>
      <c r="J5" s="16" t="s">
        <v>21</v>
      </c>
      <c r="K5" s="47"/>
      <c r="L5" s="92" t="s">
        <v>22</v>
      </c>
      <c r="M5" s="10"/>
    </row>
    <row r="6" spans="1:13" ht="15.75" customHeight="1">
      <c r="A6" s="53"/>
      <c r="B6" s="94"/>
      <c r="C6" s="51"/>
      <c r="D6" s="95"/>
      <c r="E6" s="96" t="s">
        <v>23</v>
      </c>
      <c r="F6" s="12"/>
      <c r="G6" s="17" t="s">
        <v>24</v>
      </c>
      <c r="H6" s="52" t="s">
        <v>5</v>
      </c>
      <c r="I6" s="16" t="s">
        <v>25</v>
      </c>
      <c r="J6" s="18" t="s">
        <v>26</v>
      </c>
      <c r="K6" s="95"/>
      <c r="L6" s="96" t="s">
        <v>27</v>
      </c>
      <c r="M6" s="19" t="s">
        <v>28</v>
      </c>
    </row>
    <row r="7" spans="1:13">
      <c r="A7" s="54"/>
      <c r="B7" s="49"/>
      <c r="C7" s="55"/>
      <c r="D7" s="56"/>
      <c r="E7" s="49"/>
      <c r="F7" s="57"/>
      <c r="G7" s="55"/>
      <c r="H7" s="49"/>
      <c r="I7" s="16"/>
      <c r="J7" s="16"/>
      <c r="K7" s="56"/>
      <c r="L7" s="58" t="s">
        <v>29</v>
      </c>
      <c r="M7" s="59" t="s">
        <v>30</v>
      </c>
    </row>
    <row r="8" spans="1:13">
      <c r="A8" s="97">
        <v>1</v>
      </c>
      <c r="B8" s="20"/>
      <c r="C8" s="97">
        <v>2</v>
      </c>
      <c r="D8" s="21"/>
      <c r="E8" s="20">
        <v>3</v>
      </c>
      <c r="F8" s="22">
        <v>4</v>
      </c>
      <c r="G8" s="20">
        <v>5</v>
      </c>
      <c r="H8" s="22">
        <v>6</v>
      </c>
      <c r="I8" s="22">
        <v>7</v>
      </c>
      <c r="J8" s="22">
        <v>8</v>
      </c>
      <c r="K8" s="20"/>
      <c r="L8" s="22">
        <v>9</v>
      </c>
      <c r="M8" s="21">
        <v>10</v>
      </c>
    </row>
    <row r="9" spans="1:13" ht="18.95" customHeight="1">
      <c r="A9" s="197" t="s">
        <v>59</v>
      </c>
      <c r="B9" s="198"/>
      <c r="C9" s="92" t="str">
        <f>JL!C12</f>
        <v>Drůbeží polévka s rýží a hráškem</v>
      </c>
      <c r="D9" s="10"/>
      <c r="E9" s="20" t="s">
        <v>31</v>
      </c>
      <c r="F9" s="22"/>
      <c r="G9" s="23"/>
      <c r="H9" s="24"/>
      <c r="I9" s="24"/>
      <c r="J9" s="25"/>
      <c r="K9" s="94"/>
      <c r="L9" s="100"/>
      <c r="M9" s="95"/>
    </row>
    <row r="10" spans="1:13" ht="18.95" customHeight="1">
      <c r="A10" s="197" t="s">
        <v>60</v>
      </c>
      <c r="B10" s="198"/>
      <c r="C10" s="92" t="str">
        <f>JL!C15</f>
        <v>Hrstková polévka</v>
      </c>
      <c r="D10" s="10"/>
      <c r="E10" s="96" t="s">
        <v>31</v>
      </c>
      <c r="F10" s="22"/>
      <c r="G10" s="101"/>
      <c r="H10" s="24"/>
      <c r="I10" s="26"/>
      <c r="J10" s="25"/>
      <c r="K10" s="9"/>
      <c r="L10" s="100"/>
      <c r="M10" s="10"/>
    </row>
    <row r="11" spans="1:13" ht="18.95" customHeight="1">
      <c r="A11" s="197" t="s">
        <v>84</v>
      </c>
      <c r="B11" s="199"/>
      <c r="C11" s="103" t="str">
        <f>JL!C19</f>
        <v>Hovězí vařené (zadní), rajská omáčka, houskové knedlíky</v>
      </c>
      <c r="D11" s="10"/>
      <c r="E11" s="20" t="s">
        <v>31</v>
      </c>
      <c r="F11" s="22"/>
      <c r="G11" s="27"/>
      <c r="H11" s="104"/>
      <c r="I11" s="26"/>
      <c r="J11" s="25"/>
      <c r="K11" s="94"/>
      <c r="L11" s="105"/>
      <c r="M11" s="95"/>
    </row>
    <row r="12" spans="1:13" ht="18.95" customHeight="1">
      <c r="A12" s="197" t="s">
        <v>86</v>
      </c>
      <c r="B12" s="200"/>
      <c r="C12" s="103" t="str">
        <f>JL!C23</f>
        <v>Kuřecí nudličky v kari-smetanové omáčce s hráškem a pórkem, dušená rýže</v>
      </c>
      <c r="D12" s="10"/>
      <c r="E12" s="96" t="s">
        <v>31</v>
      </c>
      <c r="F12" s="22"/>
      <c r="G12" s="27"/>
      <c r="H12" s="24"/>
      <c r="I12" s="26"/>
      <c r="J12" s="25"/>
      <c r="K12" s="9"/>
      <c r="L12" s="100"/>
      <c r="M12" s="10"/>
    </row>
    <row r="13" spans="1:13" ht="18.95" customHeight="1">
      <c r="A13" s="197" t="s">
        <v>85</v>
      </c>
      <c r="B13" s="200"/>
      <c r="C13" s="103" t="str">
        <f>JL!C27</f>
        <v>Gratinovaný květák se sýrem a vejci, šťouchané brambory</v>
      </c>
      <c r="D13" s="10"/>
      <c r="E13" s="20" t="s">
        <v>31</v>
      </c>
      <c r="F13" s="22"/>
      <c r="G13" s="27"/>
      <c r="H13" s="24"/>
      <c r="I13" s="28"/>
      <c r="J13" s="25"/>
      <c r="K13" s="9"/>
      <c r="L13" s="100"/>
      <c r="M13" s="10"/>
    </row>
    <row r="14" spans="1:13" ht="18.95" customHeight="1">
      <c r="A14" s="197" t="s">
        <v>87</v>
      </c>
      <c r="B14" s="201"/>
      <c r="C14" s="103" t="str">
        <f>JL!C32</f>
        <v>Vepřový plátek na koření Gyros, smažené bramborové hranolky</v>
      </c>
      <c r="D14" s="10"/>
      <c r="E14" s="20" t="s">
        <v>31</v>
      </c>
      <c r="F14" s="22"/>
      <c r="G14" s="27"/>
      <c r="H14" s="24"/>
      <c r="I14" s="28"/>
      <c r="J14" s="25"/>
      <c r="K14" s="94"/>
      <c r="L14" s="105"/>
      <c r="M14" s="95"/>
    </row>
    <row r="15" spans="1:13" ht="18.95" customHeight="1">
      <c r="A15" s="108"/>
      <c r="B15" s="109"/>
      <c r="C15" s="602"/>
      <c r="D15" s="603"/>
      <c r="E15" s="20"/>
      <c r="F15" s="22"/>
      <c r="G15" s="27"/>
      <c r="H15" s="24"/>
      <c r="I15" s="28"/>
      <c r="J15" s="25"/>
      <c r="K15" s="9"/>
      <c r="L15" s="100"/>
      <c r="M15" s="10"/>
    </row>
    <row r="16" spans="1:13" ht="18.95" customHeight="1">
      <c r="A16" s="92"/>
      <c r="B16" s="94"/>
      <c r="C16" s="92"/>
      <c r="D16" s="10"/>
      <c r="E16" s="20"/>
      <c r="F16" s="22"/>
      <c r="G16" s="29"/>
      <c r="H16" s="24"/>
      <c r="I16" s="28"/>
      <c r="J16" s="25"/>
      <c r="K16" s="94"/>
      <c r="L16" s="105"/>
      <c r="M16" s="95"/>
    </row>
    <row r="17" spans="1:13" ht="18.95" customHeight="1">
      <c r="A17" s="202"/>
      <c r="B17" s="203"/>
      <c r="C17" s="204"/>
      <c r="D17" s="111"/>
      <c r="E17" s="20"/>
      <c r="F17" s="22"/>
      <c r="G17" s="29"/>
      <c r="H17" s="24"/>
      <c r="I17" s="26"/>
      <c r="J17" s="25"/>
      <c r="K17" s="9"/>
      <c r="L17" s="100"/>
      <c r="M17" s="10"/>
    </row>
    <row r="18" spans="1:13" ht="36" customHeight="1">
      <c r="A18" s="202"/>
      <c r="B18" s="94"/>
      <c r="C18" s="204"/>
      <c r="D18" s="205"/>
      <c r="E18" s="20"/>
      <c r="F18" s="22"/>
      <c r="G18" s="29"/>
      <c r="H18" s="24"/>
      <c r="I18" s="28"/>
      <c r="J18" s="25"/>
      <c r="K18" s="94"/>
      <c r="L18" s="105"/>
      <c r="M18" s="95"/>
    </row>
    <row r="19" spans="1:13" ht="18.95" customHeight="1">
      <c r="A19" s="202"/>
      <c r="B19" s="203"/>
      <c r="C19" s="204"/>
      <c r="D19" s="205"/>
      <c r="E19" s="20"/>
      <c r="F19" s="22"/>
      <c r="G19" s="29"/>
      <c r="H19" s="24"/>
      <c r="I19" s="26"/>
      <c r="J19" s="25"/>
      <c r="K19" s="9"/>
      <c r="L19" s="100"/>
      <c r="M19" s="10"/>
    </row>
    <row r="20" spans="1:13" ht="18.95" customHeight="1">
      <c r="A20" s="92"/>
      <c r="B20" s="9"/>
      <c r="C20" s="92"/>
      <c r="D20" s="10"/>
      <c r="E20" s="20"/>
      <c r="F20" s="22"/>
      <c r="G20" s="29"/>
      <c r="H20" s="24"/>
      <c r="I20" s="26"/>
      <c r="J20" s="25"/>
      <c r="K20" s="9"/>
      <c r="L20" s="100"/>
      <c r="M20" s="10"/>
    </row>
    <row r="21" spans="1:13" ht="18.95" customHeight="1">
      <c r="A21" s="92"/>
      <c r="B21" s="9"/>
      <c r="C21" s="92"/>
      <c r="D21" s="9"/>
      <c r="E21" s="22"/>
      <c r="F21" s="22"/>
      <c r="G21" s="30"/>
      <c r="H21" s="24"/>
      <c r="I21" s="16"/>
      <c r="J21" s="16"/>
      <c r="K21" s="16"/>
      <c r="L21" s="100"/>
      <c r="M21" s="16"/>
    </row>
    <row r="22" spans="1:13" ht="18.95" customHeight="1">
      <c r="A22" s="60" t="s">
        <v>32</v>
      </c>
      <c r="H22" s="31"/>
      <c r="K22" s="32"/>
      <c r="L22" s="94"/>
      <c r="M22" s="95"/>
    </row>
    <row r="23" spans="1:13">
      <c r="A23" s="92" t="s">
        <v>44</v>
      </c>
      <c r="B23" s="9"/>
      <c r="C23" s="9"/>
      <c r="D23" s="9"/>
      <c r="E23" s="9"/>
      <c r="F23" s="9"/>
      <c r="G23" s="9"/>
      <c r="H23" s="33"/>
      <c r="I23" s="9"/>
      <c r="J23" s="9"/>
      <c r="K23" s="9"/>
      <c r="L23" s="9"/>
      <c r="M23" s="10"/>
    </row>
    <row r="24" spans="1:13">
      <c r="A24" s="92" t="s">
        <v>33</v>
      </c>
      <c r="B24" s="9"/>
      <c r="C24" s="9"/>
      <c r="D24" s="9"/>
      <c r="E24" s="9"/>
      <c r="F24" s="9"/>
      <c r="G24" s="9" t="s">
        <v>34</v>
      </c>
      <c r="H24" s="9"/>
      <c r="I24" s="9"/>
      <c r="J24" s="9" t="s">
        <v>35</v>
      </c>
      <c r="K24" s="9"/>
      <c r="L24" s="9"/>
      <c r="M24" s="10"/>
    </row>
    <row r="25" spans="1:13">
      <c r="A25" s="61"/>
      <c r="B25" s="94"/>
      <c r="C25" s="94"/>
      <c r="E25" s="112" t="s">
        <v>36</v>
      </c>
      <c r="F25" s="94"/>
      <c r="G25" s="94"/>
      <c r="H25" s="112" t="s">
        <v>37</v>
      </c>
      <c r="I25" s="94"/>
      <c r="J25" s="94" t="s">
        <v>42</v>
      </c>
      <c r="K25" s="94"/>
      <c r="L25" s="94"/>
      <c r="M25" s="95"/>
    </row>
    <row r="26" spans="1:13">
      <c r="A26" s="55" t="s">
        <v>38</v>
      </c>
      <c r="B26" s="49"/>
      <c r="C26" s="49" t="s">
        <v>39</v>
      </c>
      <c r="D26" s="113"/>
      <c r="E26" s="49" t="s">
        <v>40</v>
      </c>
      <c r="F26" s="49"/>
      <c r="G26" s="49" t="s">
        <v>39</v>
      </c>
      <c r="H26" s="49"/>
      <c r="I26" s="49"/>
      <c r="J26" s="49"/>
      <c r="K26" s="49"/>
      <c r="L26" s="49"/>
      <c r="M26" s="56"/>
    </row>
    <row r="27" spans="1:13" ht="84.95" customHeight="1">
      <c r="A27" s="604" t="s">
        <v>49</v>
      </c>
      <c r="B27" s="605"/>
      <c r="C27" s="605"/>
      <c r="D27" s="605"/>
      <c r="E27" s="605"/>
      <c r="F27" s="605"/>
      <c r="G27" s="605"/>
      <c r="H27" s="605"/>
      <c r="I27" s="605"/>
      <c r="J27" s="605"/>
      <c r="K27" s="605"/>
      <c r="L27" s="605"/>
      <c r="M27" s="606"/>
    </row>
    <row r="28" spans="1:13" ht="35.1" customHeight="1">
      <c r="A28" s="6" t="s">
        <v>41</v>
      </c>
      <c r="B28" s="44"/>
      <c r="C28" s="44"/>
      <c r="D28" s="44"/>
      <c r="E28" s="44"/>
      <c r="F28" s="44"/>
      <c r="G28" s="45"/>
      <c r="H28" s="7" t="s">
        <v>11</v>
      </c>
      <c r="I28" s="46">
        <f>I1+1</f>
        <v>45230</v>
      </c>
      <c r="J28" s="44"/>
      <c r="K28" s="44"/>
      <c r="L28" s="44"/>
      <c r="M28" s="47"/>
    </row>
    <row r="29" spans="1:13" ht="16.5" customHeight="1">
      <c r="A29" s="91" t="s">
        <v>12</v>
      </c>
      <c r="B29" s="9"/>
      <c r="C29" s="10"/>
      <c r="D29" s="92" t="s">
        <v>13</v>
      </c>
      <c r="E29" s="9"/>
      <c r="F29" s="9"/>
      <c r="G29" s="9"/>
      <c r="H29" s="91" t="s">
        <v>14</v>
      </c>
      <c r="I29" s="11" t="s">
        <v>43</v>
      </c>
      <c r="J29" s="9"/>
      <c r="K29" s="9"/>
      <c r="L29" s="9"/>
      <c r="M29" s="10"/>
    </row>
    <row r="30" spans="1:13" ht="16.5" customHeight="1">
      <c r="A30" s="48" t="s">
        <v>15</v>
      </c>
      <c r="B30" s="49"/>
      <c r="C30" s="10"/>
      <c r="D30" s="62" t="str">
        <f>D3</f>
        <v>PEČOVATELSKÝ DŮM RADOTÍN</v>
      </c>
      <c r="E30" s="49"/>
      <c r="F30" s="49"/>
      <c r="G30" s="49"/>
      <c r="H30" s="48" t="s">
        <v>14</v>
      </c>
      <c r="I30" s="93">
        <f>I3</f>
        <v>0</v>
      </c>
      <c r="J30" s="49"/>
      <c r="K30" s="49"/>
      <c r="L30" s="49"/>
      <c r="M30" s="50"/>
    </row>
    <row r="31" spans="1:13" ht="12.95" customHeight="1">
      <c r="A31" s="51"/>
      <c r="B31" s="94"/>
      <c r="C31" s="51"/>
      <c r="D31" s="95"/>
      <c r="E31" s="94"/>
      <c r="F31" s="12"/>
      <c r="G31" s="94"/>
      <c r="H31" s="94"/>
      <c r="I31" s="94"/>
      <c r="J31" s="94"/>
      <c r="K31" s="95"/>
      <c r="L31" s="51"/>
      <c r="M31" s="95"/>
    </row>
    <row r="32" spans="1:13" ht="18" customHeight="1">
      <c r="A32" s="13"/>
      <c r="B32" s="44"/>
      <c r="C32" s="14" t="s">
        <v>16</v>
      </c>
      <c r="D32" s="47"/>
      <c r="E32" s="52" t="s">
        <v>17</v>
      </c>
      <c r="F32" s="15" t="s">
        <v>18</v>
      </c>
      <c r="G32" s="44" t="s">
        <v>19</v>
      </c>
      <c r="H32" s="44"/>
      <c r="I32" s="16" t="s">
        <v>20</v>
      </c>
      <c r="J32" s="16" t="s">
        <v>21</v>
      </c>
      <c r="K32" s="47"/>
      <c r="L32" s="92" t="s">
        <v>22</v>
      </c>
      <c r="M32" s="10"/>
    </row>
    <row r="33" spans="1:13" ht="15.75" customHeight="1">
      <c r="A33" s="53"/>
      <c r="B33" s="94"/>
      <c r="C33" s="51"/>
      <c r="D33" s="95"/>
      <c r="E33" s="96" t="s">
        <v>23</v>
      </c>
      <c r="F33" s="12"/>
      <c r="G33" s="17" t="s">
        <v>24</v>
      </c>
      <c r="H33" s="52" t="s">
        <v>5</v>
      </c>
      <c r="I33" s="16" t="s">
        <v>25</v>
      </c>
      <c r="J33" s="18" t="s">
        <v>26</v>
      </c>
      <c r="K33" s="95"/>
      <c r="L33" s="96" t="s">
        <v>27</v>
      </c>
      <c r="M33" s="19" t="s">
        <v>28</v>
      </c>
    </row>
    <row r="34" spans="1:13">
      <c r="A34" s="54"/>
      <c r="B34" s="49"/>
      <c r="C34" s="55"/>
      <c r="D34" s="56"/>
      <c r="E34" s="49"/>
      <c r="F34" s="57"/>
      <c r="G34" s="55"/>
      <c r="H34" s="49"/>
      <c r="I34" s="16"/>
      <c r="J34" s="16"/>
      <c r="K34" s="56"/>
      <c r="L34" s="58" t="s">
        <v>29</v>
      </c>
      <c r="M34" s="59" t="s">
        <v>30</v>
      </c>
    </row>
    <row r="35" spans="1:13">
      <c r="A35" s="97">
        <v>1</v>
      </c>
      <c r="B35" s="20"/>
      <c r="C35" s="97">
        <v>2</v>
      </c>
      <c r="D35" s="21"/>
      <c r="E35" s="20">
        <v>3</v>
      </c>
      <c r="F35" s="22">
        <v>4</v>
      </c>
      <c r="G35" s="20">
        <v>5</v>
      </c>
      <c r="H35" s="22">
        <v>6</v>
      </c>
      <c r="I35" s="22">
        <v>7</v>
      </c>
      <c r="J35" s="22">
        <v>8</v>
      </c>
      <c r="K35" s="20"/>
      <c r="L35" s="22">
        <v>9</v>
      </c>
      <c r="M35" s="21">
        <v>10</v>
      </c>
    </row>
    <row r="36" spans="1:13" ht="18.95" customHeight="1">
      <c r="A36" s="197" t="s">
        <v>59</v>
      </c>
      <c r="B36" s="198"/>
      <c r="C36" s="114" t="str">
        <f>JL!F12</f>
        <v>Hovězí vývar s ovesnými vločkami</v>
      </c>
      <c r="D36" s="10"/>
      <c r="E36" s="20" t="s">
        <v>31</v>
      </c>
      <c r="F36" s="88"/>
      <c r="G36" s="23"/>
      <c r="H36" s="24"/>
      <c r="I36" s="24"/>
      <c r="J36" s="25"/>
      <c r="K36" s="94"/>
      <c r="L36" s="100"/>
      <c r="M36" s="95"/>
    </row>
    <row r="37" spans="1:13" ht="18.95" customHeight="1">
      <c r="A37" s="197" t="s">
        <v>60</v>
      </c>
      <c r="B37" s="198"/>
      <c r="C37" s="92" t="str">
        <f>JL!F15</f>
        <v>Dršťková polévka</v>
      </c>
      <c r="D37" s="10"/>
      <c r="E37" s="96" t="s">
        <v>31</v>
      </c>
      <c r="F37" s="88"/>
      <c r="G37" s="101"/>
      <c r="H37" s="24"/>
      <c r="I37" s="26"/>
      <c r="J37" s="25"/>
      <c r="K37" s="9"/>
      <c r="L37" s="100"/>
      <c r="M37" s="10"/>
    </row>
    <row r="38" spans="1:13" ht="18.95" customHeight="1">
      <c r="A38" s="197" t="s">
        <v>84</v>
      </c>
      <c r="B38" s="199"/>
      <c r="C38" s="103" t="str">
        <f>JL!F19</f>
        <v>Vepřová plec pečená na česneku po selsku, dušený špenát, bramborové knedlíky</v>
      </c>
      <c r="D38" s="10"/>
      <c r="E38" s="20" t="s">
        <v>31</v>
      </c>
      <c r="F38" s="88"/>
      <c r="G38" s="116"/>
      <c r="H38" s="24"/>
      <c r="I38" s="26"/>
      <c r="J38" s="25"/>
      <c r="K38" s="94"/>
      <c r="L38" s="105"/>
      <c r="M38" s="95"/>
    </row>
    <row r="39" spans="1:13" ht="18.95" customHeight="1">
      <c r="A39" s="197" t="s">
        <v>86</v>
      </c>
      <c r="B39" s="200"/>
      <c r="C39" s="103" t="str">
        <f>JL!F23</f>
        <v>Přírodní sekaný řízek se slaninou a sýrem, bramborová kaše s máslem, okurka</v>
      </c>
      <c r="D39" s="10"/>
      <c r="E39" s="96" t="s">
        <v>31</v>
      </c>
      <c r="F39" s="88"/>
      <c r="G39" s="27"/>
      <c r="H39" s="24"/>
      <c r="I39" s="28"/>
      <c r="J39" s="25"/>
      <c r="K39" s="94"/>
      <c r="L39" s="105"/>
      <c r="M39" s="95"/>
    </row>
    <row r="40" spans="1:13" ht="18.95" customHeight="1">
      <c r="A40" s="197" t="s">
        <v>85</v>
      </c>
      <c r="B40" s="200"/>
      <c r="C40" s="103" t="str">
        <f>JL!F27</f>
        <v>Lívance z kynutého těsta, žahour z lesního ovoce, zakysaná slazená smetana</v>
      </c>
      <c r="D40" s="10"/>
      <c r="E40" s="20" t="s">
        <v>31</v>
      </c>
      <c r="F40" s="88"/>
      <c r="G40" s="27"/>
      <c r="H40" s="24"/>
      <c r="I40" s="28"/>
      <c r="J40" s="25"/>
      <c r="K40" s="9"/>
      <c r="L40" s="100"/>
      <c r="M40" s="10"/>
    </row>
    <row r="41" spans="1:13" ht="18.95" customHeight="1">
      <c r="A41" s="197" t="s">
        <v>87</v>
      </c>
      <c r="B41" s="201"/>
      <c r="C41" s="103" t="str">
        <f>JL!F32</f>
        <v>Pomalu pečená vepřová panenka v česneku, grilovaná zelenina s tymiánem, opékané brambory</v>
      </c>
      <c r="D41" s="10"/>
      <c r="E41" s="20" t="s">
        <v>31</v>
      </c>
      <c r="F41" s="88"/>
      <c r="G41" s="27"/>
      <c r="H41" s="24"/>
      <c r="I41" s="28"/>
      <c r="J41" s="25"/>
      <c r="K41" s="94"/>
      <c r="L41" s="105"/>
      <c r="M41" s="95"/>
    </row>
    <row r="42" spans="1:13" ht="18.95" customHeight="1">
      <c r="A42" s="108"/>
      <c r="B42" s="109"/>
      <c r="C42" s="602"/>
      <c r="D42" s="603"/>
      <c r="E42" s="20"/>
      <c r="F42" s="88"/>
      <c r="G42" s="27"/>
      <c r="H42" s="24"/>
      <c r="I42" s="115"/>
      <c r="J42" s="25"/>
      <c r="K42" s="9"/>
      <c r="L42" s="100"/>
      <c r="M42" s="10"/>
    </row>
    <row r="43" spans="1:13" ht="18.95" customHeight="1">
      <c r="A43" s="92"/>
      <c r="B43" s="94"/>
      <c r="C43" s="92"/>
      <c r="D43" s="10"/>
      <c r="E43" s="20"/>
      <c r="F43" s="88"/>
      <c r="G43" s="29"/>
      <c r="H43" s="24"/>
      <c r="I43" s="28"/>
      <c r="J43" s="25"/>
      <c r="K43" s="94"/>
      <c r="L43" s="105"/>
      <c r="M43" s="95"/>
    </row>
    <row r="44" spans="1:13" ht="18.95" customHeight="1">
      <c r="A44" s="92"/>
      <c r="B44" s="9"/>
      <c r="C44" s="110"/>
      <c r="D44" s="111"/>
      <c r="E44" s="20"/>
      <c r="F44" s="22"/>
      <c r="G44" s="29"/>
      <c r="H44" s="24"/>
      <c r="I44" s="26"/>
      <c r="J44" s="25"/>
      <c r="K44" s="9"/>
      <c r="L44" s="100"/>
      <c r="M44" s="10"/>
    </row>
    <row r="45" spans="1:13" ht="36" customHeight="1">
      <c r="A45" s="97"/>
      <c r="B45" s="94"/>
      <c r="C45" s="92"/>
      <c r="D45" s="10"/>
      <c r="E45" s="20"/>
      <c r="F45" s="22"/>
      <c r="G45" s="29"/>
      <c r="H45" s="24"/>
      <c r="I45" s="28"/>
      <c r="J45" s="25"/>
      <c r="K45" s="94"/>
      <c r="L45" s="105"/>
      <c r="M45" s="95"/>
    </row>
    <row r="46" spans="1:13" ht="18.95" customHeight="1">
      <c r="A46" s="92"/>
      <c r="B46" s="9"/>
      <c r="C46" s="92"/>
      <c r="D46" s="10"/>
      <c r="E46" s="20"/>
      <c r="F46" s="22"/>
      <c r="G46" s="29"/>
      <c r="H46" s="24"/>
      <c r="I46" s="26"/>
      <c r="J46" s="25"/>
      <c r="K46" s="9"/>
      <c r="L46" s="100"/>
      <c r="M46" s="10"/>
    </row>
    <row r="47" spans="1:13" ht="18.95" customHeight="1">
      <c r="A47" s="92"/>
      <c r="B47" s="9"/>
      <c r="C47" s="92"/>
      <c r="D47" s="10"/>
      <c r="E47" s="20"/>
      <c r="F47" s="22"/>
      <c r="G47" s="29"/>
      <c r="H47" s="24"/>
      <c r="I47" s="26"/>
      <c r="J47" s="25"/>
      <c r="K47" s="9"/>
      <c r="L47" s="100"/>
      <c r="M47" s="10"/>
    </row>
    <row r="48" spans="1:13" ht="18.95" customHeight="1">
      <c r="A48" s="92"/>
      <c r="B48" s="9"/>
      <c r="C48" s="92"/>
      <c r="D48" s="9"/>
      <c r="E48" s="22"/>
      <c r="F48" s="22"/>
      <c r="G48" s="30"/>
      <c r="H48" s="24"/>
      <c r="I48" s="16"/>
      <c r="J48" s="16"/>
      <c r="K48" s="16"/>
      <c r="L48" s="100"/>
      <c r="M48" s="16"/>
    </row>
    <row r="49" spans="1:13" ht="18.95" customHeight="1">
      <c r="A49" s="60" t="s">
        <v>32</v>
      </c>
      <c r="H49" s="31"/>
      <c r="K49" s="32"/>
      <c r="L49" s="94"/>
      <c r="M49" s="95"/>
    </row>
    <row r="50" spans="1:13">
      <c r="A50" s="92" t="s">
        <v>44</v>
      </c>
      <c r="B50" s="9"/>
      <c r="C50" s="9"/>
      <c r="D50" s="9"/>
      <c r="E50" s="9"/>
      <c r="F50" s="9"/>
      <c r="G50" s="9"/>
      <c r="H50" s="33"/>
      <c r="I50" s="9"/>
      <c r="J50" s="9"/>
      <c r="K50" s="9"/>
      <c r="L50" s="9"/>
      <c r="M50" s="10"/>
    </row>
    <row r="51" spans="1:13">
      <c r="A51" s="92" t="s">
        <v>33</v>
      </c>
      <c r="B51" s="9"/>
      <c r="C51" s="9"/>
      <c r="D51" s="9"/>
      <c r="E51" s="9"/>
      <c r="F51" s="9"/>
      <c r="G51" s="9" t="s">
        <v>34</v>
      </c>
      <c r="H51" s="9"/>
      <c r="I51" s="9"/>
      <c r="J51" s="9" t="s">
        <v>35</v>
      </c>
      <c r="K51" s="9"/>
      <c r="L51" s="9"/>
      <c r="M51" s="10"/>
    </row>
    <row r="52" spans="1:13">
      <c r="A52" s="61"/>
      <c r="B52" s="94"/>
      <c r="C52" s="94"/>
      <c r="E52" s="112" t="s">
        <v>36</v>
      </c>
      <c r="F52" s="94"/>
      <c r="G52" s="94"/>
      <c r="H52" s="112" t="s">
        <v>37</v>
      </c>
      <c r="I52" s="94"/>
      <c r="J52" s="94" t="s">
        <v>42</v>
      </c>
      <c r="K52" s="94"/>
      <c r="L52" s="94"/>
      <c r="M52" s="95"/>
    </row>
    <row r="53" spans="1:13">
      <c r="A53" s="55" t="s">
        <v>38</v>
      </c>
      <c r="B53" s="49"/>
      <c r="C53" s="49" t="s">
        <v>39</v>
      </c>
      <c r="D53" s="113"/>
      <c r="E53" s="49" t="s">
        <v>40</v>
      </c>
      <c r="F53" s="49"/>
      <c r="G53" s="49" t="s">
        <v>39</v>
      </c>
      <c r="H53" s="49"/>
      <c r="I53" s="49"/>
      <c r="J53" s="49"/>
      <c r="K53" s="49"/>
      <c r="L53" s="49"/>
      <c r="M53" s="56"/>
    </row>
    <row r="54" spans="1:13" ht="84.95" customHeight="1">
      <c r="A54" s="604" t="s">
        <v>49</v>
      </c>
      <c r="B54" s="605"/>
      <c r="C54" s="605"/>
      <c r="D54" s="605"/>
      <c r="E54" s="605"/>
      <c r="F54" s="605"/>
      <c r="G54" s="605"/>
      <c r="H54" s="605"/>
      <c r="I54" s="605"/>
      <c r="J54" s="605"/>
      <c r="K54" s="605"/>
      <c r="L54" s="605"/>
      <c r="M54" s="606"/>
    </row>
    <row r="55" spans="1:13" ht="35.1" customHeight="1">
      <c r="A55" s="6" t="s">
        <v>41</v>
      </c>
      <c r="B55" s="44"/>
      <c r="C55" s="44"/>
      <c r="D55" s="44"/>
      <c r="E55" s="44"/>
      <c r="F55" s="44"/>
      <c r="G55" s="45"/>
      <c r="H55" s="7" t="s">
        <v>11</v>
      </c>
      <c r="I55" s="46">
        <f>I28+1</f>
        <v>45231</v>
      </c>
      <c r="J55" s="44"/>
      <c r="K55" s="44"/>
      <c r="L55" s="44"/>
      <c r="M55" s="47"/>
    </row>
    <row r="56" spans="1:13" ht="16.5" customHeight="1">
      <c r="A56" s="91" t="s">
        <v>12</v>
      </c>
      <c r="B56" s="9"/>
      <c r="C56" s="10"/>
      <c r="D56" s="92" t="s">
        <v>13</v>
      </c>
      <c r="E56" s="9"/>
      <c r="F56" s="9"/>
      <c r="G56" s="9"/>
      <c r="H56" s="91" t="s">
        <v>14</v>
      </c>
      <c r="I56" s="11" t="s">
        <v>43</v>
      </c>
      <c r="J56" s="9"/>
      <c r="K56" s="9"/>
      <c r="L56" s="9"/>
      <c r="M56" s="10"/>
    </row>
    <row r="57" spans="1:13" ht="16.5" customHeight="1">
      <c r="A57" s="48" t="s">
        <v>15</v>
      </c>
      <c r="B57" s="49"/>
      <c r="C57" s="10"/>
      <c r="D57" s="62" t="str">
        <f>D30</f>
        <v>PEČOVATELSKÝ DŮM RADOTÍN</v>
      </c>
      <c r="E57" s="49"/>
      <c r="F57" s="49"/>
      <c r="G57" s="49"/>
      <c r="H57" s="48" t="s">
        <v>14</v>
      </c>
      <c r="I57" s="93">
        <f>I30</f>
        <v>0</v>
      </c>
      <c r="J57" s="49"/>
      <c r="K57" s="49"/>
      <c r="L57" s="49"/>
      <c r="M57" s="50"/>
    </row>
    <row r="58" spans="1:13" ht="12.95" customHeight="1">
      <c r="A58" s="51"/>
      <c r="B58" s="94"/>
      <c r="C58" s="51"/>
      <c r="D58" s="95"/>
      <c r="E58" s="94"/>
      <c r="F58" s="12"/>
      <c r="G58" s="94"/>
      <c r="H58" s="94"/>
      <c r="I58" s="94"/>
      <c r="J58" s="94"/>
      <c r="K58" s="95"/>
      <c r="L58" s="51"/>
      <c r="M58" s="95"/>
    </row>
    <row r="59" spans="1:13" ht="18" customHeight="1">
      <c r="A59" s="13"/>
      <c r="B59" s="44"/>
      <c r="C59" s="14" t="s">
        <v>16</v>
      </c>
      <c r="D59" s="47"/>
      <c r="E59" s="52" t="s">
        <v>17</v>
      </c>
      <c r="F59" s="15" t="s">
        <v>18</v>
      </c>
      <c r="G59" s="44" t="s">
        <v>19</v>
      </c>
      <c r="H59" s="44"/>
      <c r="I59" s="16" t="s">
        <v>20</v>
      </c>
      <c r="J59" s="16" t="s">
        <v>21</v>
      </c>
      <c r="K59" s="47"/>
      <c r="L59" s="92" t="s">
        <v>22</v>
      </c>
      <c r="M59" s="10"/>
    </row>
    <row r="60" spans="1:13" ht="15.75" customHeight="1">
      <c r="A60" s="53"/>
      <c r="B60" s="94"/>
      <c r="C60" s="51"/>
      <c r="D60" s="95"/>
      <c r="E60" s="96" t="s">
        <v>23</v>
      </c>
      <c r="F60" s="12"/>
      <c r="G60" s="17" t="s">
        <v>24</v>
      </c>
      <c r="H60" s="52" t="s">
        <v>5</v>
      </c>
      <c r="I60" s="16" t="s">
        <v>25</v>
      </c>
      <c r="J60" s="18" t="s">
        <v>26</v>
      </c>
      <c r="K60" s="95"/>
      <c r="L60" s="96" t="s">
        <v>27</v>
      </c>
      <c r="M60" s="19" t="s">
        <v>28</v>
      </c>
    </row>
    <row r="61" spans="1:13">
      <c r="A61" s="54"/>
      <c r="B61" s="49"/>
      <c r="C61" s="55"/>
      <c r="D61" s="56"/>
      <c r="E61" s="49"/>
      <c r="F61" s="57"/>
      <c r="G61" s="55"/>
      <c r="H61" s="49"/>
      <c r="I61" s="16"/>
      <c r="J61" s="16"/>
      <c r="K61" s="56"/>
      <c r="L61" s="58" t="s">
        <v>29</v>
      </c>
      <c r="M61" s="59" t="s">
        <v>30</v>
      </c>
    </row>
    <row r="62" spans="1:13">
      <c r="A62" s="97">
        <v>1</v>
      </c>
      <c r="B62" s="20"/>
      <c r="C62" s="97">
        <v>2</v>
      </c>
      <c r="D62" s="21"/>
      <c r="E62" s="20">
        <v>3</v>
      </c>
      <c r="F62" s="22">
        <v>4</v>
      </c>
      <c r="G62" s="20">
        <v>5</v>
      </c>
      <c r="H62" s="22">
        <v>6</v>
      </c>
      <c r="I62" s="22">
        <v>7</v>
      </c>
      <c r="J62" s="22">
        <v>8</v>
      </c>
      <c r="K62" s="20"/>
      <c r="L62" s="22">
        <v>9</v>
      </c>
      <c r="M62" s="21">
        <v>10</v>
      </c>
    </row>
    <row r="63" spans="1:13" ht="18.95" customHeight="1">
      <c r="A63" s="197" t="s">
        <v>59</v>
      </c>
      <c r="B63" s="198"/>
      <c r="C63" s="114" t="str">
        <f>JL!I12</f>
        <v>Drůbeží vývar s krupiucí a vejcem</v>
      </c>
      <c r="D63" s="10"/>
      <c r="E63" s="20" t="s">
        <v>31</v>
      </c>
      <c r="F63" s="88"/>
      <c r="G63" s="23"/>
      <c r="H63" s="24"/>
      <c r="I63" s="24"/>
      <c r="J63" s="25"/>
      <c r="K63" s="94"/>
      <c r="L63" s="100"/>
      <c r="M63" s="95"/>
    </row>
    <row r="64" spans="1:13" ht="18.95" customHeight="1">
      <c r="A64" s="197" t="s">
        <v>60</v>
      </c>
      <c r="B64" s="198"/>
      <c r="C64" s="92" t="str">
        <f>JL!I15</f>
        <v>Čočková s uzeninou</v>
      </c>
      <c r="D64" s="10"/>
      <c r="E64" s="96" t="s">
        <v>31</v>
      </c>
      <c r="F64" s="88"/>
      <c r="G64" s="101"/>
      <c r="H64" s="24"/>
      <c r="I64" s="26"/>
      <c r="J64" s="25"/>
      <c r="K64" s="9"/>
      <c r="L64" s="100"/>
      <c r="M64" s="10"/>
    </row>
    <row r="65" spans="1:13" ht="18.95" customHeight="1">
      <c r="A65" s="197" t="s">
        <v>84</v>
      </c>
      <c r="B65" s="199"/>
      <c r="C65" s="103" t="str">
        <f>JL!I19</f>
        <v>Dušený hovězí kýta s kaparovo-smetanovou oáčkou, dušená rýže</v>
      </c>
      <c r="D65" s="10"/>
      <c r="E65" s="20" t="s">
        <v>31</v>
      </c>
      <c r="F65" s="88"/>
      <c r="G65" s="27"/>
      <c r="H65" s="24"/>
      <c r="I65" s="26"/>
      <c r="J65" s="25"/>
      <c r="K65" s="94"/>
      <c r="L65" s="105"/>
      <c r="M65" s="95"/>
    </row>
    <row r="66" spans="1:13" ht="18.95" customHeight="1">
      <c r="A66" s="197" t="s">
        <v>86</v>
      </c>
      <c r="B66" s="200"/>
      <c r="C66" s="103" t="str">
        <f>JL!I23</f>
        <v>Pečená krkovice po dijonsku, šťouchané brambory s pórkem</v>
      </c>
      <c r="D66" s="10"/>
      <c r="E66" s="96" t="s">
        <v>31</v>
      </c>
      <c r="F66" s="88"/>
      <c r="G66" s="27"/>
      <c r="H66" s="24"/>
      <c r="I66" s="28"/>
      <c r="J66" s="25"/>
      <c r="K66" s="94"/>
      <c r="L66" s="105"/>
      <c r="M66" s="95"/>
    </row>
    <row r="67" spans="1:13" ht="18.95" customHeight="1">
      <c r="A67" s="197" t="s">
        <v>85</v>
      </c>
      <c r="B67" s="200"/>
      <c r="C67" s="103" t="str">
        <f>JL!I27</f>
        <v>Míchané těstoviny s brokolicí, vejci, smaženou cibulí a smetanou, sypané sýrem</v>
      </c>
      <c r="D67" s="10"/>
      <c r="E67" s="20" t="s">
        <v>31</v>
      </c>
      <c r="F67" s="88"/>
      <c r="G67" s="27"/>
      <c r="H67" s="24"/>
      <c r="I67" s="28"/>
      <c r="J67" s="25"/>
      <c r="K67" s="9"/>
      <c r="L67" s="100"/>
      <c r="M67" s="10"/>
    </row>
    <row r="68" spans="1:13" ht="18.95" customHeight="1">
      <c r="A68" s="197" t="s">
        <v>87</v>
      </c>
      <c r="B68" s="201"/>
      <c r="C68" s="103">
        <f>JL!I32</f>
        <v>0</v>
      </c>
      <c r="D68" s="10"/>
      <c r="E68" s="20" t="s">
        <v>31</v>
      </c>
      <c r="F68" s="88"/>
      <c r="G68" s="27"/>
      <c r="H68" s="24"/>
      <c r="I68" s="28"/>
      <c r="J68" s="25"/>
      <c r="K68" s="94"/>
      <c r="L68" s="105"/>
      <c r="M68" s="95"/>
    </row>
    <row r="69" spans="1:13" ht="18.95" customHeight="1">
      <c r="A69" s="108"/>
      <c r="B69" s="109"/>
      <c r="C69" s="602"/>
      <c r="D69" s="603"/>
      <c r="E69" s="20"/>
      <c r="F69" s="88"/>
      <c r="G69" s="27"/>
      <c r="H69" s="24"/>
      <c r="I69" s="28"/>
      <c r="J69" s="25"/>
      <c r="K69" s="9"/>
      <c r="L69" s="100"/>
      <c r="M69" s="10"/>
    </row>
    <row r="70" spans="1:13" ht="18.95" customHeight="1">
      <c r="A70" s="92"/>
      <c r="B70" s="94"/>
      <c r="C70" s="92"/>
      <c r="D70" s="10"/>
      <c r="E70" s="20"/>
      <c r="F70" s="88"/>
      <c r="G70" s="29"/>
      <c r="H70" s="24"/>
      <c r="I70" s="28"/>
      <c r="J70" s="25"/>
      <c r="K70" s="94"/>
      <c r="L70" s="105"/>
      <c r="M70" s="95"/>
    </row>
    <row r="71" spans="1:13" ht="18.95" customHeight="1">
      <c r="A71" s="92"/>
      <c r="B71" s="9"/>
      <c r="C71" s="110"/>
      <c r="D71" s="111"/>
      <c r="E71" s="20"/>
      <c r="F71" s="22"/>
      <c r="G71" s="29"/>
      <c r="H71" s="24"/>
      <c r="I71" s="26"/>
      <c r="J71" s="25"/>
      <c r="K71" s="9"/>
      <c r="L71" s="100"/>
      <c r="M71" s="10"/>
    </row>
    <row r="72" spans="1:13" ht="36" customHeight="1">
      <c r="A72" s="97"/>
      <c r="B72" s="94"/>
      <c r="C72" s="92"/>
      <c r="D72" s="10"/>
      <c r="E72" s="20"/>
      <c r="F72" s="22"/>
      <c r="G72" s="29"/>
      <c r="H72" s="24"/>
      <c r="I72" s="26"/>
      <c r="J72" s="25"/>
      <c r="K72" s="9"/>
      <c r="L72" s="100"/>
      <c r="M72" s="10"/>
    </row>
    <row r="73" spans="1:13" ht="18.95" customHeight="1">
      <c r="A73" s="92"/>
      <c r="B73" s="9"/>
      <c r="C73" s="92"/>
      <c r="D73" s="10"/>
      <c r="E73" s="20"/>
      <c r="F73" s="22"/>
      <c r="G73" s="29"/>
      <c r="H73" s="24"/>
      <c r="I73" s="28"/>
      <c r="J73" s="25"/>
      <c r="K73" s="94"/>
      <c r="L73" s="105"/>
      <c r="M73" s="95"/>
    </row>
    <row r="74" spans="1:13" ht="18.95" customHeight="1">
      <c r="A74" s="92"/>
      <c r="B74" s="9"/>
      <c r="C74" s="92"/>
      <c r="D74" s="10"/>
      <c r="E74" s="20"/>
      <c r="F74" s="22"/>
      <c r="G74" s="29"/>
      <c r="H74" s="24"/>
      <c r="I74" s="26"/>
      <c r="J74" s="25"/>
      <c r="K74" s="9"/>
      <c r="L74" s="100"/>
      <c r="M74" s="10"/>
    </row>
    <row r="75" spans="1:13" ht="18.95" customHeight="1">
      <c r="A75" s="92"/>
      <c r="B75" s="9"/>
      <c r="C75" s="92"/>
      <c r="D75" s="9"/>
      <c r="E75" s="22"/>
      <c r="F75" s="22"/>
      <c r="G75" s="30"/>
      <c r="H75" s="24"/>
      <c r="I75" s="16"/>
      <c r="J75" s="16"/>
      <c r="K75" s="16"/>
      <c r="L75" s="100"/>
      <c r="M75" s="16"/>
    </row>
    <row r="76" spans="1:13" ht="18.95" customHeight="1">
      <c r="A76" s="60" t="s">
        <v>32</v>
      </c>
      <c r="H76" s="31"/>
      <c r="K76" s="32"/>
      <c r="L76" s="94"/>
      <c r="M76" s="95"/>
    </row>
    <row r="77" spans="1:13">
      <c r="A77" s="92" t="s">
        <v>44</v>
      </c>
      <c r="B77" s="9"/>
      <c r="C77" s="9"/>
      <c r="D77" s="9"/>
      <c r="E77" s="9"/>
      <c r="F77" s="9"/>
      <c r="G77" s="9"/>
      <c r="H77" s="33"/>
      <c r="I77" s="9"/>
      <c r="J77" s="9"/>
      <c r="K77" s="9"/>
      <c r="L77" s="9"/>
      <c r="M77" s="10"/>
    </row>
    <row r="78" spans="1:13">
      <c r="A78" s="92" t="s">
        <v>33</v>
      </c>
      <c r="B78" s="9"/>
      <c r="C78" s="9"/>
      <c r="D78" s="9"/>
      <c r="E78" s="9"/>
      <c r="F78" s="9"/>
      <c r="G78" s="9" t="s">
        <v>34</v>
      </c>
      <c r="H78" s="9"/>
      <c r="I78" s="9"/>
      <c r="J78" s="9" t="s">
        <v>35</v>
      </c>
      <c r="K78" s="9"/>
      <c r="L78" s="9"/>
      <c r="M78" s="10"/>
    </row>
    <row r="79" spans="1:13">
      <c r="A79" s="61"/>
      <c r="B79" s="94"/>
      <c r="C79" s="94"/>
      <c r="E79" s="112" t="s">
        <v>36</v>
      </c>
      <c r="F79" s="94"/>
      <c r="G79" s="94"/>
      <c r="H79" s="112" t="s">
        <v>37</v>
      </c>
      <c r="I79" s="94"/>
      <c r="J79" s="94" t="s">
        <v>42</v>
      </c>
      <c r="K79" s="94"/>
      <c r="L79" s="94"/>
      <c r="M79" s="95"/>
    </row>
    <row r="80" spans="1:13">
      <c r="A80" s="55" t="s">
        <v>38</v>
      </c>
      <c r="B80" s="49"/>
      <c r="C80" s="49" t="s">
        <v>39</v>
      </c>
      <c r="D80" s="113"/>
      <c r="E80" s="49" t="s">
        <v>40</v>
      </c>
      <c r="F80" s="49"/>
      <c r="G80" s="49" t="s">
        <v>39</v>
      </c>
      <c r="H80" s="49"/>
      <c r="I80" s="49"/>
      <c r="J80" s="49"/>
      <c r="K80" s="49"/>
      <c r="L80" s="49"/>
      <c r="M80" s="56"/>
    </row>
    <row r="81" spans="1:13" ht="84.95" customHeight="1">
      <c r="A81" s="604" t="s">
        <v>49</v>
      </c>
      <c r="B81" s="605"/>
      <c r="C81" s="605"/>
      <c r="D81" s="605"/>
      <c r="E81" s="605"/>
      <c r="F81" s="605"/>
      <c r="G81" s="605"/>
      <c r="H81" s="605"/>
      <c r="I81" s="605"/>
      <c r="J81" s="605"/>
      <c r="K81" s="605"/>
      <c r="L81" s="605"/>
      <c r="M81" s="606"/>
    </row>
    <row r="82" spans="1:13" ht="35.1" customHeight="1">
      <c r="A82" s="6" t="s">
        <v>41</v>
      </c>
      <c r="B82" s="44"/>
      <c r="C82" s="44"/>
      <c r="D82" s="44"/>
      <c r="E82" s="44"/>
      <c r="F82" s="44"/>
      <c r="G82" s="45"/>
      <c r="H82" s="7" t="s">
        <v>11</v>
      </c>
      <c r="I82" s="46">
        <f>I55+1</f>
        <v>45232</v>
      </c>
      <c r="J82" s="44"/>
      <c r="K82" s="44"/>
      <c r="L82" s="44"/>
      <c r="M82" s="47"/>
    </row>
    <row r="83" spans="1:13" ht="16.5" customHeight="1">
      <c r="A83" s="91" t="s">
        <v>12</v>
      </c>
      <c r="B83" s="9"/>
      <c r="C83" s="10"/>
      <c r="D83" s="92" t="s">
        <v>13</v>
      </c>
      <c r="E83" s="9"/>
      <c r="F83" s="9"/>
      <c r="G83" s="9"/>
      <c r="H83" s="91" t="s">
        <v>14</v>
      </c>
      <c r="I83" s="11" t="s">
        <v>43</v>
      </c>
      <c r="J83" s="9"/>
      <c r="K83" s="9"/>
      <c r="L83" s="9"/>
      <c r="M83" s="10"/>
    </row>
    <row r="84" spans="1:13" ht="16.5" customHeight="1">
      <c r="A84" s="48" t="s">
        <v>15</v>
      </c>
      <c r="B84" s="49"/>
      <c r="C84" s="10"/>
      <c r="D84" s="62" t="str">
        <f>D57</f>
        <v>PEČOVATELSKÝ DŮM RADOTÍN</v>
      </c>
      <c r="E84" s="49"/>
      <c r="F84" s="49"/>
      <c r="G84" s="49"/>
      <c r="H84" s="48" t="s">
        <v>14</v>
      </c>
      <c r="I84" s="93">
        <f>I57</f>
        <v>0</v>
      </c>
      <c r="J84" s="49"/>
      <c r="K84" s="49"/>
      <c r="L84" s="49"/>
      <c r="M84" s="50"/>
    </row>
    <row r="85" spans="1:13" ht="12.95" customHeight="1">
      <c r="A85" s="51"/>
      <c r="B85" s="94"/>
      <c r="C85" s="51"/>
      <c r="D85" s="95"/>
      <c r="E85" s="94"/>
      <c r="F85" s="12"/>
      <c r="G85" s="94"/>
      <c r="H85" s="94"/>
      <c r="I85" s="94"/>
      <c r="J85" s="94"/>
      <c r="K85" s="95"/>
      <c r="L85" s="51"/>
      <c r="M85" s="95"/>
    </row>
    <row r="86" spans="1:13" ht="18" customHeight="1">
      <c r="A86" s="13"/>
      <c r="B86" s="44"/>
      <c r="C86" s="14" t="s">
        <v>16</v>
      </c>
      <c r="D86" s="47"/>
      <c r="E86" s="52" t="s">
        <v>17</v>
      </c>
      <c r="F86" s="15" t="s">
        <v>18</v>
      </c>
      <c r="G86" s="44" t="s">
        <v>19</v>
      </c>
      <c r="H86" s="44"/>
      <c r="I86" s="16" t="s">
        <v>20</v>
      </c>
      <c r="J86" s="16" t="s">
        <v>21</v>
      </c>
      <c r="K86" s="47"/>
      <c r="L86" s="92" t="s">
        <v>22</v>
      </c>
      <c r="M86" s="10"/>
    </row>
    <row r="87" spans="1:13" ht="15.75" customHeight="1">
      <c r="A87" s="53"/>
      <c r="B87" s="94"/>
      <c r="C87" s="51"/>
      <c r="D87" s="95"/>
      <c r="E87" s="96" t="s">
        <v>23</v>
      </c>
      <c r="F87" s="12"/>
      <c r="G87" s="17" t="s">
        <v>24</v>
      </c>
      <c r="H87" s="52" t="s">
        <v>5</v>
      </c>
      <c r="I87" s="16" t="s">
        <v>25</v>
      </c>
      <c r="J87" s="18" t="s">
        <v>26</v>
      </c>
      <c r="K87" s="95"/>
      <c r="L87" s="96" t="s">
        <v>27</v>
      </c>
      <c r="M87" s="19" t="s">
        <v>28</v>
      </c>
    </row>
    <row r="88" spans="1:13">
      <c r="A88" s="54"/>
      <c r="B88" s="49"/>
      <c r="C88" s="55"/>
      <c r="D88" s="56"/>
      <c r="E88" s="49"/>
      <c r="F88" s="57"/>
      <c r="G88" s="55"/>
      <c r="H88" s="49"/>
      <c r="I88" s="16"/>
      <c r="J88" s="16"/>
      <c r="K88" s="56"/>
      <c r="L88" s="58" t="s">
        <v>29</v>
      </c>
      <c r="M88" s="59" t="s">
        <v>30</v>
      </c>
    </row>
    <row r="89" spans="1:13">
      <c r="A89" s="97">
        <v>1</v>
      </c>
      <c r="B89" s="20"/>
      <c r="C89" s="97">
        <v>2</v>
      </c>
      <c r="D89" s="21"/>
      <c r="E89" s="20">
        <v>3</v>
      </c>
      <c r="F89" s="22">
        <v>4</v>
      </c>
      <c r="G89" s="20">
        <v>5</v>
      </c>
      <c r="H89" s="22">
        <v>6</v>
      </c>
      <c r="I89" s="22">
        <v>7</v>
      </c>
      <c r="J89" s="22">
        <v>8</v>
      </c>
      <c r="K89" s="20"/>
      <c r="L89" s="22">
        <v>9</v>
      </c>
      <c r="M89" s="21">
        <v>10</v>
      </c>
    </row>
    <row r="90" spans="1:13" ht="18.95" customHeight="1">
      <c r="A90" s="197" t="s">
        <v>59</v>
      </c>
      <c r="B90" s="198"/>
      <c r="C90" s="92" t="str">
        <f>JL!L12</f>
        <v>Hovězí polévka s kapáním</v>
      </c>
      <c r="D90" s="10"/>
      <c r="E90" s="20" t="s">
        <v>31</v>
      </c>
      <c r="F90" s="88"/>
      <c r="G90" s="23"/>
      <c r="H90" s="24"/>
      <c r="I90" s="24"/>
      <c r="J90" s="25"/>
      <c r="K90" s="94"/>
      <c r="L90" s="100"/>
      <c r="M90" s="95"/>
    </row>
    <row r="91" spans="1:13" ht="18.95" customHeight="1">
      <c r="A91" s="197" t="s">
        <v>60</v>
      </c>
      <c r="B91" s="198"/>
      <c r="C91" s="92" t="str">
        <f>JL!L15</f>
        <v>Zelná bílá s bramborami</v>
      </c>
      <c r="D91" s="10"/>
      <c r="E91" s="96" t="s">
        <v>31</v>
      </c>
      <c r="F91" s="88"/>
      <c r="G91" s="101"/>
      <c r="H91" s="24"/>
      <c r="I91" s="26"/>
      <c r="J91" s="25"/>
      <c r="K91" s="9"/>
      <c r="L91" s="100"/>
      <c r="M91" s="10"/>
    </row>
    <row r="92" spans="1:13" ht="18.95" customHeight="1">
      <c r="A92" s="197" t="s">
        <v>84</v>
      </c>
      <c r="B92" s="199"/>
      <c r="C92" s="103" t="str">
        <f>JL!L19</f>
        <v>Pečený kuřecí špíz po provensálsku, přírodní šťáva, vařené brambory</v>
      </c>
      <c r="D92" s="10"/>
      <c r="E92" s="20" t="s">
        <v>31</v>
      </c>
      <c r="F92" s="88"/>
      <c r="G92" s="116"/>
      <c r="H92" s="24"/>
      <c r="I92" s="26"/>
      <c r="J92" s="25"/>
      <c r="K92" s="94"/>
      <c r="L92" s="105"/>
      <c r="M92" s="95"/>
    </row>
    <row r="93" spans="1:13" ht="18.95" customHeight="1">
      <c r="A93" s="197" t="s">
        <v>86</v>
      </c>
      <c r="B93" s="200"/>
      <c r="C93" s="103" t="str">
        <f>JL!L23</f>
        <v>Mexický hovězí guláš s hráškem sypaný sýrem, dušená rýže</v>
      </c>
      <c r="D93" s="10"/>
      <c r="E93" s="96" t="s">
        <v>31</v>
      </c>
      <c r="F93" s="88"/>
      <c r="G93" s="27"/>
      <c r="H93" s="24"/>
      <c r="I93" s="28"/>
      <c r="J93" s="25"/>
      <c r="K93" s="94"/>
      <c r="L93" s="105"/>
      <c r="M93" s="95"/>
    </row>
    <row r="94" spans="1:13" ht="18.95" customHeight="1">
      <c r="A94" s="197" t="s">
        <v>85</v>
      </c>
      <c r="B94" s="200"/>
      <c r="C94" s="103" t="str">
        <f>JL!L27</f>
        <v>Veggie rizoto alá "Paella" s luštěninami a baby kukuřicí, strouhané italské sýry</v>
      </c>
      <c r="D94" s="10"/>
      <c r="E94" s="20" t="s">
        <v>31</v>
      </c>
      <c r="F94" s="88"/>
      <c r="G94" s="27"/>
      <c r="H94" s="24"/>
      <c r="I94" s="28"/>
      <c r="J94" s="25"/>
      <c r="K94" s="9"/>
      <c r="L94" s="100"/>
      <c r="M94" s="10"/>
    </row>
    <row r="95" spans="1:13" ht="18.95" customHeight="1">
      <c r="A95" s="197" t="s">
        <v>87</v>
      </c>
      <c r="B95" s="201"/>
      <c r="C95" s="103" t="str">
        <f>JL!L32</f>
        <v>Pečená treska na jarní cibulce zapékaná se sýrem, vařené brambor, citron</v>
      </c>
      <c r="D95" s="10"/>
      <c r="E95" s="20" t="s">
        <v>31</v>
      </c>
      <c r="F95" s="88"/>
      <c r="G95" s="27"/>
      <c r="H95" s="24"/>
      <c r="I95" s="28"/>
      <c r="J95" s="25"/>
      <c r="K95" s="94"/>
      <c r="L95" s="105"/>
      <c r="M95" s="95"/>
    </row>
    <row r="96" spans="1:13" ht="18.95" customHeight="1">
      <c r="A96" s="108"/>
      <c r="B96" s="109"/>
      <c r="C96" s="602"/>
      <c r="D96" s="603"/>
      <c r="E96" s="20"/>
      <c r="F96" s="22"/>
      <c r="G96" s="27"/>
      <c r="H96" s="24"/>
      <c r="I96" s="28"/>
      <c r="J96" s="25"/>
      <c r="K96" s="9"/>
      <c r="L96" s="100"/>
      <c r="M96" s="10"/>
    </row>
    <row r="97" spans="1:13" ht="18.95" customHeight="1">
      <c r="A97" s="92"/>
      <c r="B97" s="94"/>
      <c r="C97" s="92"/>
      <c r="D97" s="10"/>
      <c r="E97" s="20"/>
      <c r="F97" s="22"/>
      <c r="G97" s="29"/>
      <c r="H97" s="24"/>
      <c r="I97" s="28"/>
      <c r="J97" s="25"/>
      <c r="K97" s="94"/>
      <c r="L97" s="105"/>
      <c r="M97" s="95"/>
    </row>
    <row r="98" spans="1:13" ht="18.95" customHeight="1">
      <c r="A98" s="92"/>
      <c r="B98" s="9"/>
      <c r="C98" s="110"/>
      <c r="D98" s="111"/>
      <c r="E98" s="20"/>
      <c r="F98" s="22"/>
      <c r="G98" s="29"/>
      <c r="H98" s="24"/>
      <c r="I98" s="26"/>
      <c r="J98" s="25"/>
      <c r="K98" s="9"/>
      <c r="L98" s="100"/>
      <c r="M98" s="10"/>
    </row>
    <row r="99" spans="1:13" ht="36" customHeight="1">
      <c r="A99" s="97"/>
      <c r="B99" s="94"/>
      <c r="C99" s="92"/>
      <c r="D99" s="10"/>
      <c r="E99" s="20"/>
      <c r="F99" s="22"/>
      <c r="G99" s="29"/>
      <c r="H99" s="24"/>
      <c r="I99" s="26"/>
      <c r="J99" s="25"/>
      <c r="K99" s="9"/>
      <c r="L99" s="100"/>
      <c r="M99" s="10"/>
    </row>
    <row r="100" spans="1:13" ht="18.95" customHeight="1">
      <c r="A100" s="92"/>
      <c r="B100" s="9"/>
      <c r="C100" s="92"/>
      <c r="D100" s="10"/>
      <c r="E100" s="20"/>
      <c r="F100" s="22"/>
      <c r="G100" s="29"/>
      <c r="H100" s="24"/>
      <c r="I100" s="28"/>
      <c r="J100" s="25"/>
      <c r="K100" s="94"/>
      <c r="L100" s="105"/>
      <c r="M100" s="95"/>
    </row>
    <row r="101" spans="1:13" ht="18.95" customHeight="1">
      <c r="A101" s="92"/>
      <c r="B101" s="9"/>
      <c r="C101" s="92"/>
      <c r="D101" s="10"/>
      <c r="E101" s="20"/>
      <c r="F101" s="22"/>
      <c r="G101" s="29"/>
      <c r="H101" s="24"/>
      <c r="I101" s="26"/>
      <c r="J101" s="25"/>
      <c r="K101" s="9"/>
      <c r="L101" s="100"/>
      <c r="M101" s="10"/>
    </row>
    <row r="102" spans="1:13" ht="18.95" customHeight="1">
      <c r="A102" s="92"/>
      <c r="B102" s="9"/>
      <c r="C102" s="92"/>
      <c r="D102" s="9"/>
      <c r="E102" s="22"/>
      <c r="F102" s="22"/>
      <c r="G102" s="30"/>
      <c r="H102" s="24"/>
      <c r="I102" s="16"/>
      <c r="J102" s="16"/>
      <c r="K102" s="16"/>
      <c r="L102" s="100"/>
      <c r="M102" s="16"/>
    </row>
    <row r="103" spans="1:13" ht="18.95" customHeight="1">
      <c r="A103" s="60" t="s">
        <v>32</v>
      </c>
      <c r="H103" s="31"/>
      <c r="K103" s="32"/>
      <c r="L103" s="94"/>
      <c r="M103" s="95"/>
    </row>
    <row r="104" spans="1:13">
      <c r="A104" s="92" t="s">
        <v>44</v>
      </c>
      <c r="B104" s="9"/>
      <c r="C104" s="9"/>
      <c r="D104" s="9"/>
      <c r="E104" s="9"/>
      <c r="F104" s="9"/>
      <c r="G104" s="9"/>
      <c r="H104" s="33"/>
      <c r="I104" s="9"/>
      <c r="J104" s="9"/>
      <c r="K104" s="9"/>
      <c r="L104" s="9"/>
      <c r="M104" s="10"/>
    </row>
    <row r="105" spans="1:13">
      <c r="A105" s="92" t="s">
        <v>33</v>
      </c>
      <c r="B105" s="9"/>
      <c r="C105" s="9"/>
      <c r="D105" s="9"/>
      <c r="E105" s="9"/>
      <c r="F105" s="9"/>
      <c r="G105" s="9" t="s">
        <v>34</v>
      </c>
      <c r="H105" s="9"/>
      <c r="I105" s="9"/>
      <c r="J105" s="9" t="s">
        <v>35</v>
      </c>
      <c r="K105" s="9"/>
      <c r="L105" s="9"/>
      <c r="M105" s="10"/>
    </row>
    <row r="106" spans="1:13">
      <c r="A106" s="61"/>
      <c r="B106" s="94"/>
      <c r="C106" s="94"/>
      <c r="E106" s="112" t="s">
        <v>36</v>
      </c>
      <c r="F106" s="94"/>
      <c r="G106" s="94"/>
      <c r="H106" s="112" t="s">
        <v>37</v>
      </c>
      <c r="I106" s="94"/>
      <c r="J106" s="94" t="s">
        <v>42</v>
      </c>
      <c r="K106" s="94"/>
      <c r="L106" s="94"/>
      <c r="M106" s="95"/>
    </row>
    <row r="107" spans="1:13">
      <c r="A107" s="55" t="s">
        <v>38</v>
      </c>
      <c r="B107" s="49"/>
      <c r="C107" s="49" t="s">
        <v>39</v>
      </c>
      <c r="D107" s="113"/>
      <c r="E107" s="49" t="s">
        <v>40</v>
      </c>
      <c r="F107" s="49"/>
      <c r="G107" s="49" t="s">
        <v>39</v>
      </c>
      <c r="H107" s="49"/>
      <c r="I107" s="49"/>
      <c r="J107" s="49"/>
      <c r="K107" s="49"/>
      <c r="L107" s="49"/>
      <c r="M107" s="56"/>
    </row>
    <row r="108" spans="1:13" ht="84.95" customHeight="1">
      <c r="A108" s="604" t="s">
        <v>49</v>
      </c>
      <c r="B108" s="605"/>
      <c r="C108" s="605"/>
      <c r="D108" s="605"/>
      <c r="E108" s="605"/>
      <c r="F108" s="605"/>
      <c r="G108" s="605"/>
      <c r="H108" s="605"/>
      <c r="I108" s="605"/>
      <c r="J108" s="605"/>
      <c r="K108" s="605"/>
      <c r="L108" s="605"/>
      <c r="M108" s="606"/>
    </row>
    <row r="109" spans="1:13" ht="35.1" customHeight="1">
      <c r="A109" s="6" t="s">
        <v>41</v>
      </c>
      <c r="B109" s="44"/>
      <c r="C109" s="44"/>
      <c r="D109" s="44"/>
      <c r="E109" s="44"/>
      <c r="F109" s="44"/>
      <c r="G109" s="45"/>
      <c r="H109" s="7" t="s">
        <v>11</v>
      </c>
      <c r="I109" s="46">
        <f>I82+1</f>
        <v>45233</v>
      </c>
      <c r="J109" s="44"/>
      <c r="K109" s="44"/>
      <c r="L109" s="44"/>
      <c r="M109" s="47"/>
    </row>
    <row r="110" spans="1:13" ht="16.5" customHeight="1">
      <c r="A110" s="91" t="s">
        <v>12</v>
      </c>
      <c r="B110" s="9"/>
      <c r="C110" s="10"/>
      <c r="D110" s="92" t="s">
        <v>13</v>
      </c>
      <c r="E110" s="9"/>
      <c r="F110" s="9"/>
      <c r="G110" s="9"/>
      <c r="H110" s="91" t="s">
        <v>14</v>
      </c>
      <c r="I110" s="11" t="s">
        <v>43</v>
      </c>
      <c r="J110" s="9"/>
      <c r="K110" s="9"/>
      <c r="L110" s="9"/>
      <c r="M110" s="10"/>
    </row>
    <row r="111" spans="1:13" ht="16.5" customHeight="1">
      <c r="A111" s="48" t="s">
        <v>15</v>
      </c>
      <c r="B111" s="49"/>
      <c r="C111" s="10"/>
      <c r="D111" s="62" t="str">
        <f>D84</f>
        <v>PEČOVATELSKÝ DŮM RADOTÍN</v>
      </c>
      <c r="E111" s="49"/>
      <c r="F111" s="49"/>
      <c r="G111" s="49"/>
      <c r="H111" s="48" t="s">
        <v>14</v>
      </c>
      <c r="I111" s="93">
        <f>I84</f>
        <v>0</v>
      </c>
      <c r="J111" s="49"/>
      <c r="K111" s="49"/>
      <c r="L111" s="49"/>
      <c r="M111" s="50"/>
    </row>
    <row r="112" spans="1:13" ht="12.95" customHeight="1">
      <c r="A112" s="51"/>
      <c r="B112" s="94"/>
      <c r="C112" s="51"/>
      <c r="D112" s="95"/>
      <c r="E112" s="94"/>
      <c r="F112" s="12"/>
      <c r="G112" s="94"/>
      <c r="H112" s="94"/>
      <c r="I112" s="94"/>
      <c r="J112" s="94"/>
      <c r="K112" s="95"/>
      <c r="L112" s="51"/>
      <c r="M112" s="95"/>
    </row>
    <row r="113" spans="1:13" ht="18" customHeight="1">
      <c r="A113" s="13"/>
      <c r="B113" s="44"/>
      <c r="C113" s="14" t="s">
        <v>16</v>
      </c>
      <c r="D113" s="47"/>
      <c r="E113" s="52" t="s">
        <v>17</v>
      </c>
      <c r="F113" s="15" t="s">
        <v>18</v>
      </c>
      <c r="G113" s="44" t="s">
        <v>19</v>
      </c>
      <c r="H113" s="44"/>
      <c r="I113" s="16" t="s">
        <v>20</v>
      </c>
      <c r="J113" s="16" t="s">
        <v>21</v>
      </c>
      <c r="K113" s="47"/>
      <c r="L113" s="92" t="s">
        <v>22</v>
      </c>
      <c r="M113" s="10"/>
    </row>
    <row r="114" spans="1:13" ht="15.75" customHeight="1">
      <c r="A114" s="53"/>
      <c r="B114" s="94"/>
      <c r="C114" s="51"/>
      <c r="D114" s="95"/>
      <c r="E114" s="96" t="s">
        <v>23</v>
      </c>
      <c r="F114" s="12"/>
      <c r="G114" s="17" t="s">
        <v>24</v>
      </c>
      <c r="H114" s="52" t="s">
        <v>5</v>
      </c>
      <c r="I114" s="16" t="s">
        <v>25</v>
      </c>
      <c r="J114" s="18" t="s">
        <v>26</v>
      </c>
      <c r="K114" s="95"/>
      <c r="L114" s="96" t="s">
        <v>27</v>
      </c>
      <c r="M114" s="19" t="s">
        <v>28</v>
      </c>
    </row>
    <row r="115" spans="1:13">
      <c r="A115" s="54"/>
      <c r="B115" s="49"/>
      <c r="C115" s="55"/>
      <c r="D115" s="56"/>
      <c r="E115" s="49"/>
      <c r="F115" s="57"/>
      <c r="G115" s="55"/>
      <c r="H115" s="49"/>
      <c r="I115" s="16"/>
      <c r="J115" s="16"/>
      <c r="K115" s="56"/>
      <c r="L115" s="58" t="s">
        <v>29</v>
      </c>
      <c r="M115" s="59" t="s">
        <v>30</v>
      </c>
    </row>
    <row r="116" spans="1:13">
      <c r="A116" s="97">
        <v>1</v>
      </c>
      <c r="B116" s="20"/>
      <c r="C116" s="97">
        <v>2</v>
      </c>
      <c r="D116" s="21"/>
      <c r="E116" s="20">
        <v>3</v>
      </c>
      <c r="F116" s="22">
        <v>4</v>
      </c>
      <c r="G116" s="20">
        <v>5</v>
      </c>
      <c r="H116" s="22">
        <v>6</v>
      </c>
      <c r="I116" s="22">
        <v>7</v>
      </c>
      <c r="J116" s="22">
        <v>8</v>
      </c>
      <c r="K116" s="20"/>
      <c r="L116" s="22">
        <v>9</v>
      </c>
      <c r="M116" s="21">
        <v>10</v>
      </c>
    </row>
    <row r="117" spans="1:13" ht="18.95" customHeight="1">
      <c r="A117" s="197" t="s">
        <v>59</v>
      </c>
      <c r="B117" s="198"/>
      <c r="C117" s="114" t="str">
        <f>JL!O12</f>
        <v>Slepičí polévka se strouháním</v>
      </c>
      <c r="D117" s="10"/>
      <c r="E117" s="20" t="s">
        <v>31</v>
      </c>
      <c r="F117" s="88"/>
      <c r="G117" s="23"/>
      <c r="H117" s="24"/>
      <c r="I117" s="24"/>
      <c r="J117" s="25"/>
      <c r="K117" s="94"/>
      <c r="L117" s="100"/>
      <c r="M117" s="95"/>
    </row>
    <row r="118" spans="1:13" ht="18.95" customHeight="1">
      <c r="A118" s="197" t="s">
        <v>60</v>
      </c>
      <c r="B118" s="198"/>
      <c r="C118" s="92" t="str">
        <f>JL!O15</f>
        <v>Šumavská bramboračka</v>
      </c>
      <c r="D118" s="10"/>
      <c r="E118" s="96" t="s">
        <v>31</v>
      </c>
      <c r="F118" s="88"/>
      <c r="G118" s="101"/>
      <c r="H118" s="24"/>
      <c r="I118" s="26"/>
      <c r="J118" s="25"/>
      <c r="K118" s="9"/>
      <c r="L118" s="100"/>
      <c r="M118" s="10"/>
    </row>
    <row r="119" spans="1:13" ht="18.95" customHeight="1">
      <c r="A119" s="197" t="s">
        <v>84</v>
      </c>
      <c r="B119" s="199"/>
      <c r="C119" s="103" t="str">
        <f>JL!O19</f>
        <v>Smažený vepřový řízek z pečeně, vařené brambory s máslem, kyselá okurka</v>
      </c>
      <c r="D119" s="10"/>
      <c r="E119" s="20" t="s">
        <v>31</v>
      </c>
      <c r="F119" s="88"/>
      <c r="G119" s="27"/>
      <c r="H119" s="24"/>
      <c r="I119" s="26"/>
      <c r="J119" s="25"/>
      <c r="K119" s="94"/>
      <c r="L119" s="105"/>
      <c r="M119" s="95"/>
    </row>
    <row r="120" spans="1:13" ht="18.95" customHeight="1">
      <c r="A120" s="197" t="s">
        <v>86</v>
      </c>
      <c r="B120" s="200"/>
      <c r="C120" s="103" t="str">
        <f>JL!O23</f>
        <v>Kuřecí kostky dle pražského uzenáře, vařené těstoviny</v>
      </c>
      <c r="D120" s="10"/>
      <c r="E120" s="96" t="s">
        <v>31</v>
      </c>
      <c r="F120" s="88"/>
      <c r="G120" s="27"/>
      <c r="H120" s="24"/>
      <c r="I120" s="26"/>
      <c r="J120" s="25"/>
      <c r="K120" s="9"/>
      <c r="L120" s="100"/>
      <c r="M120" s="10"/>
    </row>
    <row r="121" spans="1:13" ht="18.95" customHeight="1">
      <c r="A121" s="197" t="s">
        <v>85</v>
      </c>
      <c r="B121" s="200"/>
      <c r="C121" s="103" t="str">
        <f>JL!O27</f>
        <v>Zapékané řecké brambory s balkánským sýrem, rajčaty a bylinkami</v>
      </c>
      <c r="D121" s="10"/>
      <c r="E121" s="20" t="s">
        <v>31</v>
      </c>
      <c r="F121" s="88"/>
      <c r="G121" s="27"/>
      <c r="H121" s="24"/>
      <c r="I121" s="28"/>
      <c r="J121" s="25"/>
      <c r="K121" s="9"/>
      <c r="L121" s="100"/>
      <c r="M121" s="10"/>
    </row>
    <row r="122" spans="1:13" ht="18.95" customHeight="1">
      <c r="A122" s="197" t="s">
        <v>87</v>
      </c>
      <c r="B122" s="201"/>
      <c r="C122" s="103" t="str">
        <f>JL!O32</f>
        <v>Plněný kuřecí závitek se slaninou, fazolkami, sýrem a uzenými rajčaty, smažené krokety</v>
      </c>
      <c r="D122" s="10"/>
      <c r="E122" s="20" t="s">
        <v>31</v>
      </c>
      <c r="F122" s="88"/>
      <c r="G122" s="27"/>
      <c r="H122" s="24"/>
      <c r="I122" s="28"/>
      <c r="J122" s="25"/>
      <c r="K122" s="94"/>
      <c r="L122" s="105"/>
      <c r="M122" s="95"/>
    </row>
    <row r="123" spans="1:13" ht="18.95" customHeight="1">
      <c r="A123" s="108"/>
      <c r="B123" s="109"/>
      <c r="C123" s="602"/>
      <c r="D123" s="603"/>
      <c r="E123" s="20"/>
      <c r="F123" s="22"/>
      <c r="G123" s="27"/>
      <c r="H123" s="24"/>
      <c r="I123" s="28"/>
      <c r="J123" s="25"/>
      <c r="K123" s="9"/>
      <c r="L123" s="100"/>
      <c r="M123" s="10"/>
    </row>
    <row r="124" spans="1:13" ht="18.95" customHeight="1">
      <c r="A124" s="92"/>
      <c r="B124" s="94"/>
      <c r="C124" s="92"/>
      <c r="D124" s="10"/>
      <c r="E124" s="20"/>
      <c r="F124" s="22"/>
      <c r="G124" s="29"/>
      <c r="H124" s="24"/>
      <c r="I124" s="28"/>
      <c r="J124" s="25"/>
      <c r="K124" s="94"/>
      <c r="L124" s="105"/>
      <c r="M124" s="95"/>
    </row>
    <row r="125" spans="1:13" ht="18.95" customHeight="1">
      <c r="A125" s="92"/>
      <c r="B125" s="9"/>
      <c r="C125" s="110"/>
      <c r="D125" s="111"/>
      <c r="E125" s="20"/>
      <c r="F125" s="22"/>
      <c r="G125" s="29"/>
      <c r="H125" s="24"/>
      <c r="I125" s="26"/>
      <c r="J125" s="25"/>
      <c r="K125" s="9"/>
      <c r="L125" s="100"/>
      <c r="M125" s="10"/>
    </row>
    <row r="126" spans="1:13" ht="36" customHeight="1">
      <c r="A126" s="97"/>
      <c r="B126" s="94"/>
      <c r="C126" s="92"/>
      <c r="D126" s="10"/>
      <c r="E126" s="20"/>
      <c r="F126" s="22"/>
      <c r="G126" s="29"/>
      <c r="H126" s="24"/>
      <c r="I126" s="26"/>
      <c r="J126" s="25"/>
      <c r="K126" s="9"/>
      <c r="L126" s="100"/>
      <c r="M126" s="10"/>
    </row>
    <row r="127" spans="1:13" ht="18.95" customHeight="1">
      <c r="A127" s="92"/>
      <c r="B127" s="9"/>
      <c r="C127" s="92"/>
      <c r="D127" s="10"/>
      <c r="E127" s="20"/>
      <c r="F127" s="22"/>
      <c r="G127" s="29"/>
      <c r="H127" s="24"/>
      <c r="I127" s="28"/>
      <c r="J127" s="25"/>
      <c r="K127" s="94"/>
      <c r="L127" s="105"/>
      <c r="M127" s="95"/>
    </row>
    <row r="128" spans="1:13" ht="18.95" customHeight="1">
      <c r="A128" s="92"/>
      <c r="B128" s="9"/>
      <c r="C128" s="92"/>
      <c r="D128" s="10"/>
      <c r="E128" s="20"/>
      <c r="F128" s="22"/>
      <c r="G128" s="29"/>
      <c r="H128" s="24"/>
      <c r="I128" s="26"/>
      <c r="J128" s="25"/>
      <c r="K128" s="9"/>
      <c r="L128" s="100"/>
      <c r="M128" s="10"/>
    </row>
    <row r="129" spans="1:13" ht="18.95" customHeight="1">
      <c r="A129" s="92"/>
      <c r="B129" s="9"/>
      <c r="C129" s="92"/>
      <c r="D129" s="9"/>
      <c r="E129" s="22"/>
      <c r="F129" s="22"/>
      <c r="G129" s="30"/>
      <c r="H129" s="24"/>
      <c r="I129" s="16"/>
      <c r="J129" s="16"/>
      <c r="K129" s="16"/>
      <c r="L129" s="100"/>
      <c r="M129" s="16"/>
    </row>
    <row r="130" spans="1:13" ht="18.95" customHeight="1">
      <c r="A130" s="60" t="s">
        <v>32</v>
      </c>
      <c r="H130" s="31"/>
      <c r="K130" s="32"/>
      <c r="L130" s="94"/>
      <c r="M130" s="95"/>
    </row>
    <row r="131" spans="1:13">
      <c r="A131" s="92" t="s">
        <v>44</v>
      </c>
      <c r="B131" s="9"/>
      <c r="C131" s="9"/>
      <c r="D131" s="9"/>
      <c r="E131" s="9"/>
      <c r="F131" s="9"/>
      <c r="G131" s="9"/>
      <c r="H131" s="33"/>
      <c r="I131" s="9"/>
      <c r="J131" s="9"/>
      <c r="K131" s="9"/>
      <c r="L131" s="9"/>
      <c r="M131" s="10"/>
    </row>
    <row r="132" spans="1:13">
      <c r="A132" s="92" t="s">
        <v>33</v>
      </c>
      <c r="B132" s="9"/>
      <c r="C132" s="9"/>
      <c r="D132" s="9"/>
      <c r="E132" s="9"/>
      <c r="F132" s="9"/>
      <c r="G132" s="9" t="s">
        <v>34</v>
      </c>
      <c r="H132" s="9"/>
      <c r="I132" s="9"/>
      <c r="J132" s="9" t="s">
        <v>35</v>
      </c>
      <c r="K132" s="9"/>
      <c r="L132" s="9"/>
      <c r="M132" s="10"/>
    </row>
    <row r="133" spans="1:13">
      <c r="A133" s="61"/>
      <c r="B133" s="94"/>
      <c r="C133" s="94"/>
      <c r="E133" s="112" t="s">
        <v>36</v>
      </c>
      <c r="F133" s="94"/>
      <c r="G133" s="94"/>
      <c r="H133" s="112" t="s">
        <v>37</v>
      </c>
      <c r="I133" s="94"/>
      <c r="J133" s="94" t="s">
        <v>42</v>
      </c>
      <c r="K133" s="94"/>
      <c r="L133" s="94"/>
      <c r="M133" s="95"/>
    </row>
    <row r="134" spans="1:13">
      <c r="A134" s="55" t="s">
        <v>38</v>
      </c>
      <c r="B134" s="49"/>
      <c r="C134" s="49" t="s">
        <v>39</v>
      </c>
      <c r="D134" s="113"/>
      <c r="E134" s="49" t="s">
        <v>40</v>
      </c>
      <c r="F134" s="49"/>
      <c r="G134" s="49" t="s">
        <v>39</v>
      </c>
      <c r="H134" s="49"/>
      <c r="I134" s="49"/>
      <c r="J134" s="49"/>
      <c r="K134" s="49"/>
      <c r="L134" s="49"/>
      <c r="M134" s="56"/>
    </row>
    <row r="135" spans="1:13" ht="84.95" customHeight="1">
      <c r="A135" s="604" t="s">
        <v>49</v>
      </c>
      <c r="B135" s="605"/>
      <c r="C135" s="605"/>
      <c r="D135" s="605"/>
      <c r="E135" s="605"/>
      <c r="F135" s="605"/>
      <c r="G135" s="605"/>
      <c r="H135" s="605"/>
      <c r="I135" s="605"/>
      <c r="J135" s="605"/>
      <c r="K135" s="605"/>
      <c r="L135" s="605"/>
      <c r="M135" s="606"/>
    </row>
    <row r="136" spans="1:13">
      <c r="A136" s="34"/>
    </row>
    <row r="137" spans="1:13">
      <c r="A137" s="34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D4469-0414-40C3-BD3A-83219E6D84C2}">
  <sheetPr>
    <tabColor rgb="FFFFC000"/>
  </sheetPr>
  <dimension ref="A1:M137"/>
  <sheetViews>
    <sheetView topLeftCell="A118" workbookViewId="0">
      <selection activeCell="B9" sqref="B1:B1048576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9.2851562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287" t="s">
        <v>41</v>
      </c>
      <c r="B1" s="44"/>
      <c r="C1" s="44"/>
      <c r="D1" s="44"/>
      <c r="E1" s="44"/>
      <c r="F1" s="44"/>
      <c r="G1" s="45"/>
      <c r="H1" s="288" t="s">
        <v>11</v>
      </c>
      <c r="I1" s="46">
        <f>JL!B10</f>
        <v>45229</v>
      </c>
      <c r="J1" s="44"/>
      <c r="K1" s="44"/>
      <c r="L1" s="44"/>
      <c r="M1" s="289"/>
    </row>
    <row r="2" spans="1:13" ht="16.5" customHeight="1">
      <c r="A2" s="290" t="s">
        <v>12</v>
      </c>
      <c r="B2" s="203"/>
      <c r="C2" s="205"/>
      <c r="D2" s="291" t="s">
        <v>13</v>
      </c>
      <c r="E2" s="203"/>
      <c r="F2" s="203"/>
      <c r="G2" s="203"/>
      <c r="H2" s="290" t="s">
        <v>14</v>
      </c>
      <c r="I2" s="292" t="s">
        <v>70</v>
      </c>
      <c r="J2" s="203"/>
      <c r="K2" s="203"/>
      <c r="L2" s="203"/>
      <c r="M2" s="205"/>
    </row>
    <row r="3" spans="1:13" ht="16.5" customHeight="1">
      <c r="A3" s="293" t="s">
        <v>15</v>
      </c>
      <c r="B3" s="49"/>
      <c r="C3" s="205"/>
      <c r="D3" s="62" t="s">
        <v>168</v>
      </c>
      <c r="E3" s="49"/>
      <c r="F3" s="49"/>
      <c r="G3" s="49"/>
      <c r="H3" s="293" t="s">
        <v>14</v>
      </c>
      <c r="I3" s="93">
        <v>0</v>
      </c>
      <c r="J3" s="49"/>
      <c r="K3" s="49"/>
      <c r="L3" s="49"/>
      <c r="M3" s="294"/>
    </row>
    <row r="4" spans="1:13" ht="12.95" customHeight="1">
      <c r="A4" s="51"/>
      <c r="B4" s="94"/>
      <c r="C4" s="51"/>
      <c r="D4" s="295"/>
      <c r="E4" s="94"/>
      <c r="F4" s="12"/>
      <c r="G4" s="94"/>
      <c r="H4" s="94"/>
      <c r="I4" s="94"/>
      <c r="J4" s="94"/>
      <c r="K4" s="295"/>
      <c r="L4" s="51"/>
      <c r="M4" s="295"/>
    </row>
    <row r="5" spans="1:13" ht="18" customHeight="1">
      <c r="A5" s="296"/>
      <c r="B5" s="44"/>
      <c r="C5" s="297" t="s">
        <v>16</v>
      </c>
      <c r="D5" s="289"/>
      <c r="E5" s="52" t="s">
        <v>17</v>
      </c>
      <c r="F5" s="298" t="s">
        <v>18</v>
      </c>
      <c r="G5" s="44" t="s">
        <v>19</v>
      </c>
      <c r="H5" s="44"/>
      <c r="I5" s="16" t="s">
        <v>20</v>
      </c>
      <c r="J5" s="16" t="s">
        <v>21</v>
      </c>
      <c r="K5" s="289"/>
      <c r="L5" s="291" t="s">
        <v>22</v>
      </c>
      <c r="M5" s="205"/>
    </row>
    <row r="6" spans="1:13" ht="15.75" customHeight="1">
      <c r="A6" s="53"/>
      <c r="B6" s="94"/>
      <c r="C6" s="51"/>
      <c r="D6" s="295"/>
      <c r="E6" s="96" t="s">
        <v>23</v>
      </c>
      <c r="F6" s="12"/>
      <c r="G6" s="299" t="s">
        <v>24</v>
      </c>
      <c r="H6" s="52" t="s">
        <v>5</v>
      </c>
      <c r="I6" s="16" t="s">
        <v>25</v>
      </c>
      <c r="J6" s="18" t="s">
        <v>26</v>
      </c>
      <c r="K6" s="295"/>
      <c r="L6" s="96" t="s">
        <v>27</v>
      </c>
      <c r="M6" s="300" t="s">
        <v>28</v>
      </c>
    </row>
    <row r="7" spans="1:13">
      <c r="A7" s="301"/>
      <c r="B7" s="49"/>
      <c r="C7" s="302"/>
      <c r="D7" s="303"/>
      <c r="E7" s="49"/>
      <c r="F7" s="304"/>
      <c r="G7" s="302"/>
      <c r="H7" s="49"/>
      <c r="I7" s="16"/>
      <c r="J7" s="16"/>
      <c r="K7" s="303"/>
      <c r="L7" s="58" t="s">
        <v>29</v>
      </c>
      <c r="M7" s="305" t="s">
        <v>30</v>
      </c>
    </row>
    <row r="8" spans="1:13">
      <c r="A8" s="306">
        <v>1</v>
      </c>
      <c r="B8" s="307"/>
      <c r="C8" s="306">
        <v>2</v>
      </c>
      <c r="D8" s="308"/>
      <c r="E8" s="307">
        <v>3</v>
      </c>
      <c r="F8" s="22">
        <v>4</v>
      </c>
      <c r="G8" s="307">
        <v>5</v>
      </c>
      <c r="H8" s="22">
        <v>6</v>
      </c>
      <c r="I8" s="22">
        <v>7</v>
      </c>
      <c r="J8" s="22">
        <v>8</v>
      </c>
      <c r="K8" s="307"/>
      <c r="L8" s="22">
        <v>9</v>
      </c>
      <c r="M8" s="308">
        <v>10</v>
      </c>
    </row>
    <row r="9" spans="1:13" ht="18.95" customHeight="1">
      <c r="A9" s="309" t="s">
        <v>59</v>
      </c>
      <c r="B9" s="310"/>
      <c r="C9" s="291" t="str">
        <f>JL!C12</f>
        <v>Drůbeží polévka s rýží a hráškem</v>
      </c>
      <c r="D9" s="205"/>
      <c r="E9" s="307" t="s">
        <v>31</v>
      </c>
      <c r="F9" s="22"/>
      <c r="G9" s="311"/>
      <c r="H9" s="24"/>
      <c r="I9" s="24"/>
      <c r="J9" s="25"/>
      <c r="K9" s="94"/>
      <c r="L9" s="100"/>
      <c r="M9" s="295"/>
    </row>
    <row r="10" spans="1:13" ht="18.95" customHeight="1">
      <c r="A10" s="309" t="s">
        <v>60</v>
      </c>
      <c r="B10" s="310"/>
      <c r="C10" s="291" t="str">
        <f>JL!C15</f>
        <v>Hrstková polévka</v>
      </c>
      <c r="D10" s="205"/>
      <c r="E10" s="96" t="s">
        <v>31</v>
      </c>
      <c r="F10" s="22"/>
      <c r="G10" s="101"/>
      <c r="H10" s="24"/>
      <c r="I10" s="26"/>
      <c r="J10" s="25"/>
      <c r="K10" s="203"/>
      <c r="L10" s="100"/>
      <c r="M10" s="205"/>
    </row>
    <row r="11" spans="1:13" ht="18.95" customHeight="1">
      <c r="A11" s="309" t="s">
        <v>84</v>
      </c>
      <c r="B11" s="199"/>
      <c r="C11" s="312" t="str">
        <f>JL!C19</f>
        <v>Hovězí vařené (zadní), rajská omáčka, houskové knedlíky</v>
      </c>
      <c r="D11" s="205"/>
      <c r="E11" s="307" t="s">
        <v>31</v>
      </c>
      <c r="F11" s="22"/>
      <c r="G11" s="313"/>
      <c r="H11" s="104"/>
      <c r="I11" s="26"/>
      <c r="J11" s="25"/>
      <c r="K11" s="94"/>
      <c r="L11" s="105"/>
      <c r="M11" s="295"/>
    </row>
    <row r="12" spans="1:13" ht="18.95" customHeight="1">
      <c r="A12" s="309" t="s">
        <v>86</v>
      </c>
      <c r="B12" s="314"/>
      <c r="C12" s="312" t="str">
        <f>JL!C23</f>
        <v>Kuřecí nudličky v kari-smetanové omáčce s hráškem a pórkem, dušená rýže</v>
      </c>
      <c r="D12" s="205"/>
      <c r="E12" s="96" t="s">
        <v>31</v>
      </c>
      <c r="F12" s="22"/>
      <c r="G12" s="313"/>
      <c r="H12" s="24"/>
      <c r="I12" s="26"/>
      <c r="J12" s="25"/>
      <c r="K12" s="203"/>
      <c r="L12" s="100"/>
      <c r="M12" s="205"/>
    </row>
    <row r="13" spans="1:13" ht="18.95" customHeight="1">
      <c r="A13" s="309" t="s">
        <v>85</v>
      </c>
      <c r="B13" s="314"/>
      <c r="C13" s="312" t="str">
        <f>JL!C27</f>
        <v>Gratinovaný květák se sýrem a vejci, šťouchané brambory</v>
      </c>
      <c r="D13" s="205"/>
      <c r="E13" s="307" t="s">
        <v>31</v>
      </c>
      <c r="F13" s="22"/>
      <c r="G13" s="313"/>
      <c r="H13" s="24"/>
      <c r="I13" s="28"/>
      <c r="J13" s="25"/>
      <c r="K13" s="203"/>
      <c r="L13" s="100"/>
      <c r="M13" s="205"/>
    </row>
    <row r="14" spans="1:13" ht="18.95" customHeight="1">
      <c r="A14" s="309" t="s">
        <v>169</v>
      </c>
      <c r="B14" s="201"/>
      <c r="C14" s="312" t="s">
        <v>186</v>
      </c>
      <c r="D14" s="205"/>
      <c r="E14" s="307" t="s">
        <v>31</v>
      </c>
      <c r="F14" s="22"/>
      <c r="G14" s="313"/>
      <c r="H14" s="24"/>
      <c r="I14" s="28"/>
      <c r="J14" s="25"/>
      <c r="K14" s="94"/>
      <c r="L14" s="105"/>
      <c r="M14" s="295"/>
    </row>
    <row r="15" spans="1:13" ht="18.95" customHeight="1">
      <c r="A15" s="315"/>
      <c r="B15" s="316"/>
      <c r="C15" s="607"/>
      <c r="D15" s="608"/>
      <c r="E15" s="307"/>
      <c r="F15" s="22"/>
      <c r="G15" s="313"/>
      <c r="H15" s="24"/>
      <c r="I15" s="28"/>
      <c r="J15" s="25"/>
      <c r="K15" s="203"/>
      <c r="L15" s="100"/>
      <c r="M15" s="205"/>
    </row>
    <row r="16" spans="1:13" ht="18.95" customHeight="1">
      <c r="A16" s="202"/>
      <c r="B16" s="203"/>
      <c r="C16" s="204"/>
      <c r="D16" s="318"/>
      <c r="E16" s="307"/>
      <c r="F16" s="22"/>
      <c r="G16" s="317"/>
      <c r="H16" s="24"/>
      <c r="I16" s="28"/>
      <c r="J16" s="25"/>
      <c r="K16" s="94"/>
      <c r="L16" s="105"/>
      <c r="M16" s="295"/>
    </row>
    <row r="17" spans="1:13" ht="18.95" customHeight="1">
      <c r="A17" s="202"/>
      <c r="B17" s="203"/>
      <c r="C17" s="204"/>
      <c r="D17" s="318"/>
      <c r="E17" s="307"/>
      <c r="F17" s="22"/>
      <c r="G17" s="317"/>
      <c r="H17" s="24"/>
      <c r="I17" s="26"/>
      <c r="J17" s="25"/>
      <c r="K17" s="203"/>
      <c r="L17" s="100"/>
      <c r="M17" s="205"/>
    </row>
    <row r="18" spans="1:13" ht="36" customHeight="1">
      <c r="A18" s="202"/>
      <c r="B18" s="94"/>
      <c r="C18" s="204"/>
      <c r="D18" s="205"/>
      <c r="E18" s="307"/>
      <c r="F18" s="22"/>
      <c r="G18" s="317"/>
      <c r="H18" s="24"/>
      <c r="I18" s="28"/>
      <c r="J18" s="25"/>
      <c r="K18" s="94"/>
      <c r="L18" s="105"/>
      <c r="M18" s="295"/>
    </row>
    <row r="19" spans="1:13" ht="18.95" customHeight="1">
      <c r="A19" s="202"/>
      <c r="B19" s="203"/>
      <c r="C19" s="204"/>
      <c r="D19" s="205"/>
      <c r="E19" s="307"/>
      <c r="F19" s="22"/>
      <c r="G19" s="317"/>
      <c r="H19" s="24"/>
      <c r="I19" s="26"/>
      <c r="J19" s="25"/>
      <c r="K19" s="203"/>
      <c r="L19" s="100"/>
      <c r="M19" s="205"/>
    </row>
    <row r="20" spans="1:13" ht="18.95" customHeight="1">
      <c r="A20" s="291"/>
      <c r="B20" s="203"/>
      <c r="C20" s="291"/>
      <c r="D20" s="205"/>
      <c r="E20" s="307"/>
      <c r="F20" s="22"/>
      <c r="G20" s="317"/>
      <c r="H20" s="24"/>
      <c r="I20" s="26"/>
      <c r="J20" s="25"/>
      <c r="K20" s="203"/>
      <c r="L20" s="100"/>
      <c r="M20" s="205"/>
    </row>
    <row r="21" spans="1:13" ht="18.95" customHeight="1">
      <c r="A21" s="291"/>
      <c r="B21" s="203"/>
      <c r="C21" s="291"/>
      <c r="D21" s="203"/>
      <c r="E21" s="22"/>
      <c r="F21" s="22"/>
      <c r="G21" s="30"/>
      <c r="H21" s="24"/>
      <c r="I21" s="16"/>
      <c r="J21" s="16"/>
      <c r="K21" s="16"/>
      <c r="L21" s="100"/>
      <c r="M21" s="16"/>
    </row>
    <row r="22" spans="1:13" ht="18.95" customHeight="1">
      <c r="A22" s="60" t="s">
        <v>32</v>
      </c>
      <c r="H22" s="31"/>
      <c r="K22" s="32"/>
      <c r="L22" s="94"/>
      <c r="M22" s="295"/>
    </row>
    <row r="23" spans="1:13">
      <c r="A23" s="291" t="s">
        <v>44</v>
      </c>
      <c r="B23" s="203"/>
      <c r="C23" s="203"/>
      <c r="D23" s="203"/>
      <c r="E23" s="203"/>
      <c r="F23" s="203"/>
      <c r="G23" s="203"/>
      <c r="H23" s="319"/>
      <c r="I23" s="203"/>
      <c r="J23" s="203"/>
      <c r="K23" s="203"/>
      <c r="L23" s="203"/>
      <c r="M23" s="205"/>
    </row>
    <row r="24" spans="1:13">
      <c r="A24" s="291" t="s">
        <v>33</v>
      </c>
      <c r="B24" s="203"/>
      <c r="C24" s="203"/>
      <c r="D24" s="203"/>
      <c r="E24" s="203"/>
      <c r="F24" s="203"/>
      <c r="G24" s="203" t="s">
        <v>34</v>
      </c>
      <c r="H24" s="203"/>
      <c r="I24" s="203"/>
      <c r="J24" s="203" t="s">
        <v>35</v>
      </c>
      <c r="K24" s="203"/>
      <c r="L24" s="203"/>
      <c r="M24" s="205"/>
    </row>
    <row r="25" spans="1:13">
      <c r="A25" s="61"/>
      <c r="B25" s="94"/>
      <c r="C25" s="94"/>
      <c r="E25" s="112" t="s">
        <v>36</v>
      </c>
      <c r="F25" s="94"/>
      <c r="G25" s="94"/>
      <c r="H25" s="112" t="s">
        <v>37</v>
      </c>
      <c r="I25" s="94"/>
      <c r="J25" s="94" t="s">
        <v>204</v>
      </c>
      <c r="K25" s="94"/>
      <c r="L25" s="94"/>
      <c r="M25" s="295"/>
    </row>
    <row r="26" spans="1:13">
      <c r="A26" s="302" t="s">
        <v>38</v>
      </c>
      <c r="B26" s="49"/>
      <c r="C26" s="49" t="s">
        <v>39</v>
      </c>
      <c r="D26" s="113"/>
      <c r="E26" s="49" t="s">
        <v>40</v>
      </c>
      <c r="F26" s="49"/>
      <c r="G26" s="49" t="s">
        <v>39</v>
      </c>
      <c r="H26" s="49"/>
      <c r="I26" s="49"/>
      <c r="J26" s="49"/>
      <c r="K26" s="49"/>
      <c r="L26" s="49"/>
      <c r="M26" s="303"/>
    </row>
    <row r="27" spans="1:13" ht="84.95" customHeight="1">
      <c r="A27" s="609" t="s">
        <v>49</v>
      </c>
      <c r="B27" s="610"/>
      <c r="C27" s="610"/>
      <c r="D27" s="610"/>
      <c r="E27" s="610"/>
      <c r="F27" s="610"/>
      <c r="G27" s="610"/>
      <c r="H27" s="610"/>
      <c r="I27" s="610"/>
      <c r="J27" s="610"/>
      <c r="K27" s="610"/>
      <c r="L27" s="610"/>
      <c r="M27" s="611"/>
    </row>
    <row r="28" spans="1:13" ht="35.1" customHeight="1">
      <c r="A28" s="287" t="s">
        <v>41</v>
      </c>
      <c r="B28" s="44"/>
      <c r="C28" s="44"/>
      <c r="D28" s="44"/>
      <c r="E28" s="44"/>
      <c r="F28" s="44"/>
      <c r="G28" s="45"/>
      <c r="H28" s="288" t="s">
        <v>11</v>
      </c>
      <c r="I28" s="46">
        <f>I1+1</f>
        <v>45230</v>
      </c>
      <c r="J28" s="44"/>
      <c r="K28" s="44"/>
      <c r="L28" s="44"/>
      <c r="M28" s="289"/>
    </row>
    <row r="29" spans="1:13" ht="16.5" customHeight="1">
      <c r="A29" s="290" t="s">
        <v>12</v>
      </c>
      <c r="B29" s="203"/>
      <c r="C29" s="205"/>
      <c r="D29" s="291" t="s">
        <v>13</v>
      </c>
      <c r="E29" s="203"/>
      <c r="F29" s="203"/>
      <c r="G29" s="203"/>
      <c r="H29" s="290" t="s">
        <v>14</v>
      </c>
      <c r="I29" s="292" t="s">
        <v>43</v>
      </c>
      <c r="J29" s="203"/>
      <c r="K29" s="203"/>
      <c r="L29" s="203"/>
      <c r="M29" s="205"/>
    </row>
    <row r="30" spans="1:13" ht="16.5" customHeight="1">
      <c r="A30" s="293" t="s">
        <v>15</v>
      </c>
      <c r="B30" s="49"/>
      <c r="C30" s="205"/>
      <c r="D30" s="62" t="str">
        <f>D3</f>
        <v>Aerosol-service a. s. Pletený Újezd</v>
      </c>
      <c r="E30" s="49"/>
      <c r="F30" s="49"/>
      <c r="G30" s="49"/>
      <c r="H30" s="293" t="s">
        <v>14</v>
      </c>
      <c r="I30" s="93">
        <f>I3</f>
        <v>0</v>
      </c>
      <c r="J30" s="49"/>
      <c r="K30" s="49"/>
      <c r="L30" s="49"/>
      <c r="M30" s="294"/>
    </row>
    <row r="31" spans="1:13" ht="12.95" customHeight="1">
      <c r="A31" s="51"/>
      <c r="B31" s="94"/>
      <c r="C31" s="51"/>
      <c r="D31" s="295"/>
      <c r="E31" s="94"/>
      <c r="F31" s="12"/>
      <c r="G31" s="94"/>
      <c r="H31" s="94"/>
      <c r="I31" s="94"/>
      <c r="J31" s="94"/>
      <c r="K31" s="295"/>
      <c r="L31" s="51"/>
      <c r="M31" s="295"/>
    </row>
    <row r="32" spans="1:13" ht="18" customHeight="1">
      <c r="A32" s="296"/>
      <c r="B32" s="44"/>
      <c r="C32" s="297" t="s">
        <v>16</v>
      </c>
      <c r="D32" s="289"/>
      <c r="E32" s="52" t="s">
        <v>17</v>
      </c>
      <c r="F32" s="298" t="s">
        <v>18</v>
      </c>
      <c r="G32" s="44" t="s">
        <v>19</v>
      </c>
      <c r="H32" s="44"/>
      <c r="I32" s="16" t="s">
        <v>20</v>
      </c>
      <c r="J32" s="16" t="s">
        <v>21</v>
      </c>
      <c r="K32" s="289"/>
      <c r="L32" s="291" t="s">
        <v>22</v>
      </c>
      <c r="M32" s="205"/>
    </row>
    <row r="33" spans="1:13" ht="15.75" customHeight="1">
      <c r="A33" s="53"/>
      <c r="B33" s="94"/>
      <c r="C33" s="51"/>
      <c r="D33" s="295"/>
      <c r="E33" s="96" t="s">
        <v>23</v>
      </c>
      <c r="F33" s="12"/>
      <c r="G33" s="299" t="s">
        <v>24</v>
      </c>
      <c r="H33" s="52" t="s">
        <v>5</v>
      </c>
      <c r="I33" s="16" t="s">
        <v>25</v>
      </c>
      <c r="J33" s="18" t="s">
        <v>26</v>
      </c>
      <c r="K33" s="295"/>
      <c r="L33" s="96" t="s">
        <v>27</v>
      </c>
      <c r="M33" s="300" t="s">
        <v>28</v>
      </c>
    </row>
    <row r="34" spans="1:13">
      <c r="A34" s="301"/>
      <c r="B34" s="49"/>
      <c r="C34" s="302"/>
      <c r="D34" s="303"/>
      <c r="E34" s="49"/>
      <c r="F34" s="304"/>
      <c r="G34" s="302"/>
      <c r="H34" s="49"/>
      <c r="I34" s="16"/>
      <c r="J34" s="16"/>
      <c r="K34" s="303"/>
      <c r="L34" s="58" t="s">
        <v>29</v>
      </c>
      <c r="M34" s="305" t="s">
        <v>30</v>
      </c>
    </row>
    <row r="35" spans="1:13">
      <c r="A35" s="306">
        <v>1</v>
      </c>
      <c r="B35" s="307"/>
      <c r="C35" s="306">
        <v>2</v>
      </c>
      <c r="D35" s="308"/>
      <c r="E35" s="307">
        <v>3</v>
      </c>
      <c r="F35" s="22">
        <v>4</v>
      </c>
      <c r="G35" s="307">
        <v>5</v>
      </c>
      <c r="H35" s="22">
        <v>6</v>
      </c>
      <c r="I35" s="22">
        <v>7</v>
      </c>
      <c r="J35" s="22">
        <v>8</v>
      </c>
      <c r="K35" s="307"/>
      <c r="L35" s="22">
        <v>9</v>
      </c>
      <c r="M35" s="308">
        <v>10</v>
      </c>
    </row>
    <row r="36" spans="1:13" ht="18.95" customHeight="1">
      <c r="A36" s="309" t="s">
        <v>59</v>
      </c>
      <c r="B36" s="310"/>
      <c r="C36" s="320" t="str">
        <f>JL!F12</f>
        <v>Hovězí vývar s ovesnými vločkami</v>
      </c>
      <c r="D36" s="205"/>
      <c r="E36" s="307" t="s">
        <v>31</v>
      </c>
      <c r="F36" s="88"/>
      <c r="G36" s="311"/>
      <c r="H36" s="24"/>
      <c r="I36" s="24"/>
      <c r="J36" s="25"/>
      <c r="K36" s="94"/>
      <c r="L36" s="100"/>
      <c r="M36" s="295"/>
    </row>
    <row r="37" spans="1:13" ht="18.95" customHeight="1">
      <c r="A37" s="309" t="s">
        <v>60</v>
      </c>
      <c r="B37" s="310"/>
      <c r="C37" s="291" t="str">
        <f>JL!F15</f>
        <v>Dršťková polévka</v>
      </c>
      <c r="D37" s="205"/>
      <c r="E37" s="96" t="s">
        <v>31</v>
      </c>
      <c r="F37" s="88"/>
      <c r="G37" s="101"/>
      <c r="H37" s="24"/>
      <c r="I37" s="26"/>
      <c r="J37" s="25"/>
      <c r="K37" s="203"/>
      <c r="L37" s="100"/>
      <c r="M37" s="205"/>
    </row>
    <row r="38" spans="1:13" ht="18.95" customHeight="1">
      <c r="A38" s="309" t="s">
        <v>84</v>
      </c>
      <c r="B38" s="199"/>
      <c r="C38" s="312" t="str">
        <f>JL!F19</f>
        <v>Vepřová plec pečená na česneku po selsku, dušený špenát, bramborové knedlíky</v>
      </c>
      <c r="D38" s="205"/>
      <c r="E38" s="307" t="s">
        <v>31</v>
      </c>
      <c r="F38" s="88"/>
      <c r="G38" s="321"/>
      <c r="H38" s="24"/>
      <c r="I38" s="26"/>
      <c r="J38" s="25"/>
      <c r="K38" s="94"/>
      <c r="L38" s="105"/>
      <c r="M38" s="295"/>
    </row>
    <row r="39" spans="1:13" ht="18.95" customHeight="1">
      <c r="A39" s="309" t="s">
        <v>86</v>
      </c>
      <c r="B39" s="314"/>
      <c r="C39" s="312" t="str">
        <f>JL!F23</f>
        <v>Přírodní sekaný řízek se slaninou a sýrem, bramborová kaše s máslem, okurka</v>
      </c>
      <c r="D39" s="205"/>
      <c r="E39" s="96" t="s">
        <v>31</v>
      </c>
      <c r="F39" s="88"/>
      <c r="G39" s="313"/>
      <c r="H39" s="24"/>
      <c r="I39" s="28"/>
      <c r="J39" s="25"/>
      <c r="K39" s="94"/>
      <c r="L39" s="105"/>
      <c r="M39" s="295"/>
    </row>
    <row r="40" spans="1:13" ht="18.95" customHeight="1">
      <c r="A40" s="309" t="s">
        <v>85</v>
      </c>
      <c r="B40" s="314"/>
      <c r="C40" s="312" t="str">
        <f>JL!F27</f>
        <v>Lívance z kynutého těsta, žahour z lesního ovoce, zakysaná slazená smetana</v>
      </c>
      <c r="D40" s="205"/>
      <c r="E40" s="307" t="s">
        <v>31</v>
      </c>
      <c r="F40" s="88"/>
      <c r="G40" s="313"/>
      <c r="H40" s="24"/>
      <c r="I40" s="28"/>
      <c r="J40" s="25"/>
      <c r="K40" s="203"/>
      <c r="L40" s="100"/>
      <c r="M40" s="205"/>
    </row>
    <row r="41" spans="1:13" ht="18.95" customHeight="1">
      <c r="A41" s="309" t="s">
        <v>169</v>
      </c>
      <c r="B41" s="201"/>
      <c r="C41" s="312" t="s">
        <v>186</v>
      </c>
      <c r="D41" s="205"/>
      <c r="E41" s="307" t="s">
        <v>31</v>
      </c>
      <c r="F41" s="88"/>
      <c r="G41" s="313"/>
      <c r="H41" s="24"/>
      <c r="I41" s="28"/>
      <c r="J41" s="25"/>
      <c r="K41" s="94"/>
      <c r="L41" s="105"/>
      <c r="M41" s="295"/>
    </row>
    <row r="42" spans="1:13" ht="18.95" customHeight="1">
      <c r="A42" s="315"/>
      <c r="B42" s="316"/>
      <c r="C42" s="607"/>
      <c r="D42" s="608"/>
      <c r="E42" s="307"/>
      <c r="F42" s="88"/>
      <c r="G42" s="313"/>
      <c r="H42" s="24"/>
      <c r="I42" s="115"/>
      <c r="J42" s="25"/>
      <c r="K42" s="203"/>
      <c r="L42" s="100"/>
      <c r="M42" s="205"/>
    </row>
    <row r="43" spans="1:13" ht="18.95" customHeight="1">
      <c r="A43" s="291"/>
      <c r="B43" s="94"/>
      <c r="C43" s="291"/>
      <c r="D43" s="205"/>
      <c r="E43" s="307"/>
      <c r="F43" s="88"/>
      <c r="G43" s="317"/>
      <c r="H43" s="24"/>
      <c r="I43" s="28"/>
      <c r="J43" s="25"/>
      <c r="K43" s="94"/>
      <c r="L43" s="105"/>
      <c r="M43" s="295"/>
    </row>
    <row r="44" spans="1:13" ht="18.95" customHeight="1">
      <c r="A44" s="291"/>
      <c r="B44" s="203"/>
      <c r="C44" s="322"/>
      <c r="D44" s="318"/>
      <c r="E44" s="307"/>
      <c r="F44" s="22"/>
      <c r="G44" s="317"/>
      <c r="H44" s="24"/>
      <c r="I44" s="26"/>
      <c r="J44" s="25"/>
      <c r="K44" s="203"/>
      <c r="L44" s="100"/>
      <c r="M44" s="205"/>
    </row>
    <row r="45" spans="1:13" ht="36" customHeight="1">
      <c r="A45" s="306"/>
      <c r="B45" s="94"/>
      <c r="C45" s="291"/>
      <c r="D45" s="205"/>
      <c r="E45" s="307"/>
      <c r="F45" s="22"/>
      <c r="G45" s="317"/>
      <c r="H45" s="24"/>
      <c r="I45" s="28"/>
      <c r="J45" s="25"/>
      <c r="K45" s="94"/>
      <c r="L45" s="105"/>
      <c r="M45" s="295"/>
    </row>
    <row r="46" spans="1:13" ht="18.95" customHeight="1">
      <c r="A46" s="291"/>
      <c r="B46" s="203"/>
      <c r="C46" s="291"/>
      <c r="D46" s="205"/>
      <c r="E46" s="307"/>
      <c r="F46" s="22"/>
      <c r="G46" s="317"/>
      <c r="H46" s="24"/>
      <c r="I46" s="26"/>
      <c r="J46" s="25"/>
      <c r="K46" s="203"/>
      <c r="L46" s="100"/>
      <c r="M46" s="205"/>
    </row>
    <row r="47" spans="1:13" ht="18.95" customHeight="1">
      <c r="A47" s="291"/>
      <c r="B47" s="203"/>
      <c r="C47" s="291"/>
      <c r="D47" s="205"/>
      <c r="E47" s="307"/>
      <c r="F47" s="22"/>
      <c r="G47" s="317"/>
      <c r="H47" s="24"/>
      <c r="I47" s="26"/>
      <c r="J47" s="25"/>
      <c r="K47" s="203"/>
      <c r="L47" s="100"/>
      <c r="M47" s="205"/>
    </row>
    <row r="48" spans="1:13" ht="18.95" customHeight="1">
      <c r="A48" s="291"/>
      <c r="B48" s="203"/>
      <c r="C48" s="291"/>
      <c r="D48" s="203"/>
      <c r="E48" s="22"/>
      <c r="F48" s="22"/>
      <c r="G48" s="30"/>
      <c r="H48" s="24"/>
      <c r="I48" s="16"/>
      <c r="J48" s="16"/>
      <c r="K48" s="16"/>
      <c r="L48" s="100"/>
      <c r="M48" s="16"/>
    </row>
    <row r="49" spans="1:13" ht="18.95" customHeight="1">
      <c r="A49" s="60" t="s">
        <v>32</v>
      </c>
      <c r="H49" s="31"/>
      <c r="K49" s="32"/>
      <c r="L49" s="94"/>
      <c r="M49" s="295"/>
    </row>
    <row r="50" spans="1:13">
      <c r="A50" s="291" t="s">
        <v>44</v>
      </c>
      <c r="B50" s="203"/>
      <c r="C50" s="203"/>
      <c r="D50" s="203"/>
      <c r="E50" s="203"/>
      <c r="F50" s="203"/>
      <c r="G50" s="203"/>
      <c r="H50" s="319"/>
      <c r="I50" s="203"/>
      <c r="J50" s="203"/>
      <c r="K50" s="203"/>
      <c r="L50" s="203"/>
      <c r="M50" s="205"/>
    </row>
    <row r="51" spans="1:13">
      <c r="A51" s="291" t="s">
        <v>33</v>
      </c>
      <c r="B51" s="203"/>
      <c r="C51" s="203"/>
      <c r="D51" s="203"/>
      <c r="E51" s="203"/>
      <c r="F51" s="203"/>
      <c r="G51" s="203" t="s">
        <v>34</v>
      </c>
      <c r="H51" s="203"/>
      <c r="I51" s="203"/>
      <c r="J51" s="203" t="s">
        <v>35</v>
      </c>
      <c r="K51" s="203"/>
      <c r="L51" s="203"/>
      <c r="M51" s="205"/>
    </row>
    <row r="52" spans="1:13">
      <c r="A52" s="61"/>
      <c r="B52" s="94"/>
      <c r="C52" s="94"/>
      <c r="E52" s="112" t="s">
        <v>36</v>
      </c>
      <c r="F52" s="94"/>
      <c r="G52" s="94"/>
      <c r="H52" s="112" t="s">
        <v>37</v>
      </c>
      <c r="I52" s="94"/>
      <c r="J52" s="94" t="s">
        <v>204</v>
      </c>
      <c r="K52" s="94"/>
      <c r="L52" s="94"/>
      <c r="M52" s="295"/>
    </row>
    <row r="53" spans="1:13">
      <c r="A53" s="302" t="s">
        <v>38</v>
      </c>
      <c r="B53" s="49"/>
      <c r="C53" s="49" t="s">
        <v>39</v>
      </c>
      <c r="D53" s="113"/>
      <c r="E53" s="49" t="s">
        <v>40</v>
      </c>
      <c r="F53" s="49"/>
      <c r="G53" s="49" t="s">
        <v>39</v>
      </c>
      <c r="H53" s="49"/>
      <c r="I53" s="49"/>
      <c r="J53" s="49"/>
      <c r="K53" s="49"/>
      <c r="L53" s="49"/>
      <c r="M53" s="303"/>
    </row>
    <row r="54" spans="1:13" ht="84.95" customHeight="1">
      <c r="A54" s="609" t="s">
        <v>49</v>
      </c>
      <c r="B54" s="610"/>
      <c r="C54" s="610"/>
      <c r="D54" s="610"/>
      <c r="E54" s="610"/>
      <c r="F54" s="610"/>
      <c r="G54" s="610"/>
      <c r="H54" s="610"/>
      <c r="I54" s="610"/>
      <c r="J54" s="610"/>
      <c r="K54" s="610"/>
      <c r="L54" s="610"/>
      <c r="M54" s="611"/>
    </row>
    <row r="55" spans="1:13" ht="35.1" customHeight="1">
      <c r="A55" s="287" t="s">
        <v>41</v>
      </c>
      <c r="B55" s="44"/>
      <c r="C55" s="44"/>
      <c r="D55" s="44"/>
      <c r="E55" s="44"/>
      <c r="F55" s="44"/>
      <c r="G55" s="45"/>
      <c r="H55" s="288" t="s">
        <v>11</v>
      </c>
      <c r="I55" s="46">
        <f>I28+1</f>
        <v>45231</v>
      </c>
      <c r="J55" s="44"/>
      <c r="K55" s="44"/>
      <c r="L55" s="44"/>
      <c r="M55" s="289"/>
    </row>
    <row r="56" spans="1:13" ht="16.5" customHeight="1">
      <c r="A56" s="290" t="s">
        <v>12</v>
      </c>
      <c r="B56" s="203"/>
      <c r="C56" s="205"/>
      <c r="D56" s="291" t="s">
        <v>13</v>
      </c>
      <c r="E56" s="203"/>
      <c r="F56" s="203"/>
      <c r="G56" s="203"/>
      <c r="H56" s="290" t="s">
        <v>14</v>
      </c>
      <c r="I56" s="292" t="s">
        <v>43</v>
      </c>
      <c r="J56" s="203"/>
      <c r="K56" s="203"/>
      <c r="L56" s="203"/>
      <c r="M56" s="205"/>
    </row>
    <row r="57" spans="1:13" ht="16.5" customHeight="1">
      <c r="A57" s="293" t="s">
        <v>15</v>
      </c>
      <c r="B57" s="49"/>
      <c r="C57" s="205"/>
      <c r="D57" s="62" t="str">
        <f>D30</f>
        <v>Aerosol-service a. s. Pletený Újezd</v>
      </c>
      <c r="E57" s="49"/>
      <c r="F57" s="49"/>
      <c r="G57" s="49"/>
      <c r="H57" s="293" t="s">
        <v>14</v>
      </c>
      <c r="I57" s="93">
        <f>I30</f>
        <v>0</v>
      </c>
      <c r="J57" s="49"/>
      <c r="K57" s="49"/>
      <c r="L57" s="49"/>
      <c r="M57" s="294"/>
    </row>
    <row r="58" spans="1:13" ht="12.95" customHeight="1">
      <c r="A58" s="51"/>
      <c r="B58" s="94"/>
      <c r="C58" s="51"/>
      <c r="D58" s="295"/>
      <c r="E58" s="94"/>
      <c r="F58" s="12"/>
      <c r="G58" s="94"/>
      <c r="H58" s="94"/>
      <c r="I58" s="94"/>
      <c r="J58" s="94"/>
      <c r="K58" s="295"/>
      <c r="L58" s="51"/>
      <c r="M58" s="295"/>
    </row>
    <row r="59" spans="1:13" ht="18" customHeight="1">
      <c r="A59" s="296"/>
      <c r="B59" s="44"/>
      <c r="C59" s="297" t="s">
        <v>16</v>
      </c>
      <c r="D59" s="289"/>
      <c r="E59" s="52" t="s">
        <v>17</v>
      </c>
      <c r="F59" s="298" t="s">
        <v>18</v>
      </c>
      <c r="G59" s="44" t="s">
        <v>19</v>
      </c>
      <c r="H59" s="44"/>
      <c r="I59" s="16" t="s">
        <v>20</v>
      </c>
      <c r="J59" s="16" t="s">
        <v>21</v>
      </c>
      <c r="K59" s="289"/>
      <c r="L59" s="291" t="s">
        <v>22</v>
      </c>
      <c r="M59" s="205"/>
    </row>
    <row r="60" spans="1:13" ht="15.75" customHeight="1">
      <c r="A60" s="53"/>
      <c r="B60" s="94"/>
      <c r="C60" s="51"/>
      <c r="D60" s="295"/>
      <c r="E60" s="96" t="s">
        <v>23</v>
      </c>
      <c r="F60" s="12"/>
      <c r="G60" s="299" t="s">
        <v>24</v>
      </c>
      <c r="H60" s="52" t="s">
        <v>5</v>
      </c>
      <c r="I60" s="16" t="s">
        <v>25</v>
      </c>
      <c r="J60" s="18" t="s">
        <v>26</v>
      </c>
      <c r="K60" s="295"/>
      <c r="L60" s="96" t="s">
        <v>27</v>
      </c>
      <c r="M60" s="300" t="s">
        <v>28</v>
      </c>
    </row>
    <row r="61" spans="1:13">
      <c r="A61" s="301"/>
      <c r="B61" s="49"/>
      <c r="C61" s="302"/>
      <c r="D61" s="303"/>
      <c r="E61" s="49"/>
      <c r="F61" s="304"/>
      <c r="G61" s="302"/>
      <c r="H61" s="49"/>
      <c r="I61" s="16"/>
      <c r="J61" s="16"/>
      <c r="K61" s="303"/>
      <c r="L61" s="58" t="s">
        <v>29</v>
      </c>
      <c r="M61" s="305" t="s">
        <v>30</v>
      </c>
    </row>
    <row r="62" spans="1:13">
      <c r="A62" s="306">
        <v>1</v>
      </c>
      <c r="B62" s="307"/>
      <c r="C62" s="306">
        <v>2</v>
      </c>
      <c r="D62" s="308"/>
      <c r="E62" s="307">
        <v>3</v>
      </c>
      <c r="F62" s="22">
        <v>4</v>
      </c>
      <c r="G62" s="307">
        <v>5</v>
      </c>
      <c r="H62" s="22">
        <v>6</v>
      </c>
      <c r="I62" s="22">
        <v>7</v>
      </c>
      <c r="J62" s="22">
        <v>8</v>
      </c>
      <c r="K62" s="307"/>
      <c r="L62" s="22">
        <v>9</v>
      </c>
      <c r="M62" s="308">
        <v>10</v>
      </c>
    </row>
    <row r="63" spans="1:13" ht="18.95" customHeight="1">
      <c r="A63" s="309" t="s">
        <v>59</v>
      </c>
      <c r="B63" s="310"/>
      <c r="C63" s="320" t="str">
        <f>JL!I12</f>
        <v>Drůbeží vývar s krupiucí a vejcem</v>
      </c>
      <c r="D63" s="205"/>
      <c r="E63" s="307" t="s">
        <v>31</v>
      </c>
      <c r="F63" s="88"/>
      <c r="G63" s="311"/>
      <c r="H63" s="24"/>
      <c r="I63" s="24"/>
      <c r="J63" s="25"/>
      <c r="K63" s="94"/>
      <c r="L63" s="100"/>
      <c r="M63" s="295"/>
    </row>
    <row r="64" spans="1:13" ht="18.95" customHeight="1">
      <c r="A64" s="309" t="s">
        <v>60</v>
      </c>
      <c r="B64" s="310"/>
      <c r="C64" s="291" t="str">
        <f>JL!I15</f>
        <v>Čočková s uzeninou</v>
      </c>
      <c r="D64" s="205"/>
      <c r="E64" s="96" t="s">
        <v>31</v>
      </c>
      <c r="F64" s="88"/>
      <c r="G64" s="101"/>
      <c r="H64" s="24"/>
      <c r="I64" s="26"/>
      <c r="J64" s="25"/>
      <c r="K64" s="203"/>
      <c r="L64" s="100"/>
      <c r="M64" s="205"/>
    </row>
    <row r="65" spans="1:13" ht="18.95" customHeight="1">
      <c r="A65" s="309" t="s">
        <v>84</v>
      </c>
      <c r="B65" s="199"/>
      <c r="C65" s="312" t="str">
        <f>JL!I19</f>
        <v>Dušený hovězí kýta s kaparovo-smetanovou oáčkou, dušená rýže</v>
      </c>
      <c r="D65" s="205"/>
      <c r="E65" s="307" t="s">
        <v>31</v>
      </c>
      <c r="F65" s="88"/>
      <c r="G65" s="313"/>
      <c r="H65" s="24"/>
      <c r="I65" s="26"/>
      <c r="J65" s="25"/>
      <c r="K65" s="94"/>
      <c r="L65" s="105"/>
      <c r="M65" s="295"/>
    </row>
    <row r="66" spans="1:13" ht="18.95" customHeight="1">
      <c r="A66" s="309" t="s">
        <v>86</v>
      </c>
      <c r="B66" s="314"/>
      <c r="C66" s="312" t="str">
        <f>JL!I23</f>
        <v>Pečená krkovice po dijonsku, šťouchané brambory s pórkem</v>
      </c>
      <c r="D66" s="205"/>
      <c r="E66" s="96" t="s">
        <v>31</v>
      </c>
      <c r="F66" s="88"/>
      <c r="G66" s="313"/>
      <c r="H66" s="24"/>
      <c r="I66" s="28"/>
      <c r="J66" s="25"/>
      <c r="K66" s="94"/>
      <c r="L66" s="105"/>
      <c r="M66" s="295"/>
    </row>
    <row r="67" spans="1:13" ht="18.95" customHeight="1">
      <c r="A67" s="309" t="s">
        <v>85</v>
      </c>
      <c r="B67" s="314"/>
      <c r="C67" s="312" t="str">
        <f>JL!I27</f>
        <v>Míchané těstoviny s brokolicí, vejci, smaženou cibulí a smetanou, sypané sýrem</v>
      </c>
      <c r="D67" s="205"/>
      <c r="E67" s="307" t="s">
        <v>31</v>
      </c>
      <c r="F67" s="88"/>
      <c r="G67" s="313"/>
      <c r="H67" s="24"/>
      <c r="I67" s="28"/>
      <c r="J67" s="25"/>
      <c r="K67" s="203"/>
      <c r="L67" s="100"/>
      <c r="M67" s="205"/>
    </row>
    <row r="68" spans="1:13" ht="18.95" customHeight="1">
      <c r="A68" s="309" t="s">
        <v>169</v>
      </c>
      <c r="B68" s="201"/>
      <c r="C68" s="312" t="s">
        <v>186</v>
      </c>
      <c r="D68" s="205"/>
      <c r="E68" s="307" t="s">
        <v>31</v>
      </c>
      <c r="F68" s="88"/>
      <c r="G68" s="313"/>
      <c r="H68" s="24"/>
      <c r="I68" s="28"/>
      <c r="J68" s="25"/>
      <c r="K68" s="94"/>
      <c r="L68" s="105"/>
      <c r="M68" s="295"/>
    </row>
    <row r="69" spans="1:13" ht="18.95" customHeight="1">
      <c r="A69" s="315"/>
      <c r="B69" s="316"/>
      <c r="C69" s="607"/>
      <c r="D69" s="608"/>
      <c r="E69" s="307"/>
      <c r="F69" s="88"/>
      <c r="G69" s="313"/>
      <c r="H69" s="24"/>
      <c r="I69" s="28"/>
      <c r="J69" s="25"/>
      <c r="K69" s="203"/>
      <c r="L69" s="100"/>
      <c r="M69" s="205"/>
    </row>
    <row r="70" spans="1:13" ht="18.95" customHeight="1">
      <c r="A70" s="291"/>
      <c r="B70" s="94"/>
      <c r="C70" s="291"/>
      <c r="D70" s="205"/>
      <c r="E70" s="307"/>
      <c r="F70" s="88"/>
      <c r="G70" s="317"/>
      <c r="H70" s="24"/>
      <c r="I70" s="28"/>
      <c r="J70" s="25"/>
      <c r="K70" s="94"/>
      <c r="L70" s="105"/>
      <c r="M70" s="295"/>
    </row>
    <row r="71" spans="1:13" ht="18.95" customHeight="1">
      <c r="A71" s="291"/>
      <c r="B71" s="203"/>
      <c r="C71" s="322"/>
      <c r="D71" s="318"/>
      <c r="E71" s="307"/>
      <c r="F71" s="22"/>
      <c r="G71" s="317"/>
      <c r="H71" s="24"/>
      <c r="I71" s="26"/>
      <c r="J71" s="25"/>
      <c r="K71" s="203"/>
      <c r="L71" s="100"/>
      <c r="M71" s="205"/>
    </row>
    <row r="72" spans="1:13" ht="36" customHeight="1">
      <c r="A72" s="306"/>
      <c r="B72" s="94"/>
      <c r="C72" s="291"/>
      <c r="D72" s="205"/>
      <c r="E72" s="307"/>
      <c r="F72" s="22"/>
      <c r="G72" s="317"/>
      <c r="H72" s="24"/>
      <c r="I72" s="26"/>
      <c r="J72" s="25"/>
      <c r="K72" s="203"/>
      <c r="L72" s="100"/>
      <c r="M72" s="205"/>
    </row>
    <row r="73" spans="1:13" ht="18.95" customHeight="1">
      <c r="A73" s="291"/>
      <c r="B73" s="203"/>
      <c r="C73" s="291"/>
      <c r="D73" s="205"/>
      <c r="E73" s="307"/>
      <c r="F73" s="22"/>
      <c r="G73" s="317"/>
      <c r="H73" s="24"/>
      <c r="I73" s="28"/>
      <c r="J73" s="25"/>
      <c r="K73" s="94"/>
      <c r="L73" s="105"/>
      <c r="M73" s="295"/>
    </row>
    <row r="74" spans="1:13" ht="18.95" customHeight="1">
      <c r="A74" s="291"/>
      <c r="B74" s="203"/>
      <c r="C74" s="291"/>
      <c r="D74" s="205"/>
      <c r="E74" s="307"/>
      <c r="F74" s="22"/>
      <c r="G74" s="317"/>
      <c r="H74" s="24"/>
      <c r="I74" s="26"/>
      <c r="J74" s="25"/>
      <c r="K74" s="203"/>
      <c r="L74" s="100"/>
      <c r="M74" s="205"/>
    </row>
    <row r="75" spans="1:13" ht="18.95" customHeight="1">
      <c r="A75" s="291"/>
      <c r="B75" s="203"/>
      <c r="C75" s="291"/>
      <c r="D75" s="203"/>
      <c r="E75" s="22"/>
      <c r="F75" s="22"/>
      <c r="G75" s="30"/>
      <c r="H75" s="24"/>
      <c r="I75" s="16"/>
      <c r="J75" s="16"/>
      <c r="K75" s="16"/>
      <c r="L75" s="100"/>
      <c r="M75" s="16"/>
    </row>
    <row r="76" spans="1:13" ht="18.95" customHeight="1">
      <c r="A76" s="60" t="s">
        <v>32</v>
      </c>
      <c r="H76" s="31"/>
      <c r="K76" s="32"/>
      <c r="L76" s="94"/>
      <c r="M76" s="295"/>
    </row>
    <row r="77" spans="1:13">
      <c r="A77" s="291" t="s">
        <v>44</v>
      </c>
      <c r="B77" s="203"/>
      <c r="C77" s="203"/>
      <c r="D77" s="203"/>
      <c r="E77" s="203"/>
      <c r="F77" s="203"/>
      <c r="G77" s="203"/>
      <c r="H77" s="319"/>
      <c r="I77" s="203"/>
      <c r="J77" s="203"/>
      <c r="K77" s="203"/>
      <c r="L77" s="203"/>
      <c r="M77" s="205"/>
    </row>
    <row r="78" spans="1:13">
      <c r="A78" s="291" t="s">
        <v>33</v>
      </c>
      <c r="B78" s="203"/>
      <c r="C78" s="203"/>
      <c r="D78" s="203"/>
      <c r="E78" s="203"/>
      <c r="F78" s="203"/>
      <c r="G78" s="203" t="s">
        <v>34</v>
      </c>
      <c r="H78" s="203"/>
      <c r="I78" s="203"/>
      <c r="J78" s="203" t="s">
        <v>35</v>
      </c>
      <c r="K78" s="203"/>
      <c r="L78" s="203"/>
      <c r="M78" s="205"/>
    </row>
    <row r="79" spans="1:13">
      <c r="A79" s="61"/>
      <c r="B79" s="94"/>
      <c r="C79" s="94"/>
      <c r="E79" s="112" t="s">
        <v>36</v>
      </c>
      <c r="F79" s="94"/>
      <c r="G79" s="94"/>
      <c r="H79" s="112" t="s">
        <v>37</v>
      </c>
      <c r="I79" s="94"/>
      <c r="J79" s="94" t="s">
        <v>204</v>
      </c>
      <c r="K79" s="94"/>
      <c r="L79" s="94"/>
      <c r="M79" s="295"/>
    </row>
    <row r="80" spans="1:13">
      <c r="A80" s="302" t="s">
        <v>38</v>
      </c>
      <c r="B80" s="49"/>
      <c r="C80" s="49" t="s">
        <v>39</v>
      </c>
      <c r="D80" s="113"/>
      <c r="E80" s="49" t="s">
        <v>40</v>
      </c>
      <c r="F80" s="49"/>
      <c r="G80" s="49" t="s">
        <v>39</v>
      </c>
      <c r="H80" s="49"/>
      <c r="I80" s="49"/>
      <c r="J80" s="49"/>
      <c r="K80" s="49"/>
      <c r="L80" s="49"/>
      <c r="M80" s="303"/>
    </row>
    <row r="81" spans="1:13" ht="84.95" customHeight="1">
      <c r="A81" s="609" t="s">
        <v>49</v>
      </c>
      <c r="B81" s="610"/>
      <c r="C81" s="610"/>
      <c r="D81" s="610"/>
      <c r="E81" s="610"/>
      <c r="F81" s="610"/>
      <c r="G81" s="610"/>
      <c r="H81" s="610"/>
      <c r="I81" s="610"/>
      <c r="J81" s="610"/>
      <c r="K81" s="610"/>
      <c r="L81" s="610"/>
      <c r="M81" s="611"/>
    </row>
    <row r="82" spans="1:13" ht="35.1" customHeight="1">
      <c r="A82" s="287" t="s">
        <v>41</v>
      </c>
      <c r="B82" s="44"/>
      <c r="C82" s="44"/>
      <c r="D82" s="44"/>
      <c r="E82" s="44"/>
      <c r="F82" s="44"/>
      <c r="G82" s="45"/>
      <c r="H82" s="288" t="s">
        <v>11</v>
      </c>
      <c r="I82" s="46">
        <f>I55+1</f>
        <v>45232</v>
      </c>
      <c r="J82" s="44"/>
      <c r="K82" s="44"/>
      <c r="L82" s="44"/>
      <c r="M82" s="289"/>
    </row>
    <row r="83" spans="1:13" ht="16.5" customHeight="1">
      <c r="A83" s="290" t="s">
        <v>12</v>
      </c>
      <c r="B83" s="203"/>
      <c r="C83" s="205"/>
      <c r="D83" s="291" t="s">
        <v>13</v>
      </c>
      <c r="E83" s="203"/>
      <c r="F83" s="203"/>
      <c r="G83" s="203"/>
      <c r="H83" s="290" t="s">
        <v>14</v>
      </c>
      <c r="I83" s="292" t="s">
        <v>43</v>
      </c>
      <c r="J83" s="203"/>
      <c r="K83" s="203"/>
      <c r="L83" s="203"/>
      <c r="M83" s="205"/>
    </row>
    <row r="84" spans="1:13" ht="16.5" customHeight="1">
      <c r="A84" s="293" t="s">
        <v>15</v>
      </c>
      <c r="B84" s="49"/>
      <c r="C84" s="205"/>
      <c r="D84" s="62" t="str">
        <f>D57</f>
        <v>Aerosol-service a. s. Pletený Újezd</v>
      </c>
      <c r="E84" s="49"/>
      <c r="F84" s="49"/>
      <c r="G84" s="49"/>
      <c r="H84" s="293" t="s">
        <v>14</v>
      </c>
      <c r="I84" s="93">
        <f>I57</f>
        <v>0</v>
      </c>
      <c r="J84" s="49"/>
      <c r="K84" s="49"/>
      <c r="L84" s="49"/>
      <c r="M84" s="294"/>
    </row>
    <row r="85" spans="1:13" ht="12.95" customHeight="1">
      <c r="A85" s="51"/>
      <c r="B85" s="94"/>
      <c r="C85" s="51"/>
      <c r="D85" s="295"/>
      <c r="E85" s="94"/>
      <c r="F85" s="12"/>
      <c r="G85" s="94"/>
      <c r="H85" s="94"/>
      <c r="I85" s="94"/>
      <c r="J85" s="94"/>
      <c r="K85" s="295"/>
      <c r="L85" s="51"/>
      <c r="M85" s="295"/>
    </row>
    <row r="86" spans="1:13" ht="18" customHeight="1">
      <c r="A86" s="296"/>
      <c r="B86" s="44"/>
      <c r="C86" s="297" t="s">
        <v>16</v>
      </c>
      <c r="D86" s="289"/>
      <c r="E86" s="52" t="s">
        <v>17</v>
      </c>
      <c r="F86" s="298" t="s">
        <v>18</v>
      </c>
      <c r="G86" s="44" t="s">
        <v>19</v>
      </c>
      <c r="H86" s="44"/>
      <c r="I86" s="16" t="s">
        <v>20</v>
      </c>
      <c r="J86" s="16" t="s">
        <v>21</v>
      </c>
      <c r="K86" s="289"/>
      <c r="L86" s="291" t="s">
        <v>22</v>
      </c>
      <c r="M86" s="205"/>
    </row>
    <row r="87" spans="1:13" ht="15.75" customHeight="1">
      <c r="A87" s="53"/>
      <c r="B87" s="94"/>
      <c r="C87" s="51"/>
      <c r="D87" s="295"/>
      <c r="E87" s="96" t="s">
        <v>23</v>
      </c>
      <c r="F87" s="12"/>
      <c r="G87" s="299" t="s">
        <v>24</v>
      </c>
      <c r="H87" s="52" t="s">
        <v>5</v>
      </c>
      <c r="I87" s="16" t="s">
        <v>25</v>
      </c>
      <c r="J87" s="18" t="s">
        <v>26</v>
      </c>
      <c r="K87" s="295"/>
      <c r="L87" s="96" t="s">
        <v>27</v>
      </c>
      <c r="M87" s="300" t="s">
        <v>28</v>
      </c>
    </row>
    <row r="88" spans="1:13">
      <c r="A88" s="301"/>
      <c r="B88" s="49"/>
      <c r="C88" s="302"/>
      <c r="D88" s="303"/>
      <c r="E88" s="49"/>
      <c r="F88" s="304"/>
      <c r="G88" s="302"/>
      <c r="H88" s="49"/>
      <c r="I88" s="16"/>
      <c r="J88" s="16"/>
      <c r="K88" s="303"/>
      <c r="L88" s="58" t="s">
        <v>29</v>
      </c>
      <c r="M88" s="305" t="s">
        <v>30</v>
      </c>
    </row>
    <row r="89" spans="1:13">
      <c r="A89" s="306">
        <v>1</v>
      </c>
      <c r="B89" s="307"/>
      <c r="C89" s="306">
        <v>2</v>
      </c>
      <c r="D89" s="308"/>
      <c r="E89" s="307">
        <v>3</v>
      </c>
      <c r="F89" s="22">
        <v>4</v>
      </c>
      <c r="G89" s="307">
        <v>5</v>
      </c>
      <c r="H89" s="22">
        <v>6</v>
      </c>
      <c r="I89" s="22">
        <v>7</v>
      </c>
      <c r="J89" s="22">
        <v>8</v>
      </c>
      <c r="K89" s="307"/>
      <c r="L89" s="22">
        <v>9</v>
      </c>
      <c r="M89" s="308">
        <v>10</v>
      </c>
    </row>
    <row r="90" spans="1:13" ht="18.95" customHeight="1">
      <c r="A90" s="309" t="s">
        <v>59</v>
      </c>
      <c r="B90" s="310"/>
      <c r="C90" s="291" t="str">
        <f>JL!L12</f>
        <v>Hovězí polévka s kapáním</v>
      </c>
      <c r="D90" s="205"/>
      <c r="E90" s="307" t="s">
        <v>31</v>
      </c>
      <c r="F90" s="88"/>
      <c r="G90" s="311"/>
      <c r="H90" s="24"/>
      <c r="I90" s="24"/>
      <c r="J90" s="25"/>
      <c r="K90" s="94"/>
      <c r="L90" s="100"/>
      <c r="M90" s="295"/>
    </row>
    <row r="91" spans="1:13" ht="18.95" customHeight="1">
      <c r="A91" s="309" t="s">
        <v>60</v>
      </c>
      <c r="B91" s="310"/>
      <c r="C91" s="291" t="str">
        <f>JL!L15</f>
        <v>Zelná bílá s bramborami</v>
      </c>
      <c r="D91" s="205"/>
      <c r="E91" s="96" t="s">
        <v>31</v>
      </c>
      <c r="F91" s="88"/>
      <c r="G91" s="101"/>
      <c r="H91" s="24"/>
      <c r="I91" s="26"/>
      <c r="J91" s="25"/>
      <c r="K91" s="203"/>
      <c r="L91" s="100"/>
      <c r="M91" s="205"/>
    </row>
    <row r="92" spans="1:13" ht="18.95" customHeight="1">
      <c r="A92" s="309" t="s">
        <v>84</v>
      </c>
      <c r="B92" s="199"/>
      <c r="C92" s="312" t="str">
        <f>JL!L19</f>
        <v>Pečený kuřecí špíz po provensálsku, přírodní šťáva, vařené brambory</v>
      </c>
      <c r="D92" s="205"/>
      <c r="E92" s="307" t="s">
        <v>31</v>
      </c>
      <c r="F92" s="88"/>
      <c r="G92" s="321"/>
      <c r="H92" s="24"/>
      <c r="I92" s="26"/>
      <c r="J92" s="25"/>
      <c r="K92" s="94"/>
      <c r="L92" s="105"/>
      <c r="M92" s="295"/>
    </row>
    <row r="93" spans="1:13" ht="18.95" customHeight="1">
      <c r="A93" s="309" t="s">
        <v>86</v>
      </c>
      <c r="B93" s="314"/>
      <c r="C93" s="312" t="str">
        <f>JL!L23</f>
        <v>Mexický hovězí guláš s hráškem sypaný sýrem, dušená rýže</v>
      </c>
      <c r="D93" s="205"/>
      <c r="E93" s="96" t="s">
        <v>31</v>
      </c>
      <c r="F93" s="88"/>
      <c r="G93" s="313"/>
      <c r="H93" s="24"/>
      <c r="I93" s="28"/>
      <c r="J93" s="25"/>
      <c r="K93" s="94"/>
      <c r="L93" s="105"/>
      <c r="M93" s="295"/>
    </row>
    <row r="94" spans="1:13" ht="18.95" customHeight="1">
      <c r="A94" s="309" t="s">
        <v>85</v>
      </c>
      <c r="B94" s="314"/>
      <c r="C94" s="312" t="str">
        <f>JL!L27</f>
        <v>Veggie rizoto alá "Paella" s luštěninami a baby kukuřicí, strouhané italské sýry</v>
      </c>
      <c r="D94" s="205"/>
      <c r="E94" s="307" t="s">
        <v>31</v>
      </c>
      <c r="F94" s="88"/>
      <c r="G94" s="313"/>
      <c r="H94" s="24"/>
      <c r="I94" s="28"/>
      <c r="J94" s="25"/>
      <c r="K94" s="203"/>
      <c r="L94" s="100"/>
      <c r="M94" s="205"/>
    </row>
    <row r="95" spans="1:13" ht="18.95" customHeight="1">
      <c r="A95" s="309" t="s">
        <v>169</v>
      </c>
      <c r="B95" s="201"/>
      <c r="C95" s="312" t="s">
        <v>186</v>
      </c>
      <c r="D95" s="205"/>
      <c r="E95" s="307" t="s">
        <v>31</v>
      </c>
      <c r="F95" s="88"/>
      <c r="G95" s="313"/>
      <c r="H95" s="24"/>
      <c r="I95" s="28"/>
      <c r="J95" s="25"/>
      <c r="K95" s="94"/>
      <c r="L95" s="105"/>
      <c r="M95" s="295"/>
    </row>
    <row r="96" spans="1:13" ht="18.95" customHeight="1">
      <c r="A96" s="315"/>
      <c r="B96" s="316"/>
      <c r="C96" s="607"/>
      <c r="D96" s="608"/>
      <c r="E96" s="307"/>
      <c r="F96" s="22"/>
      <c r="G96" s="313"/>
      <c r="H96" s="24"/>
      <c r="I96" s="28"/>
      <c r="J96" s="25"/>
      <c r="K96" s="203"/>
      <c r="L96" s="100"/>
      <c r="M96" s="205"/>
    </row>
    <row r="97" spans="1:13" ht="18.95" customHeight="1">
      <c r="A97" s="291"/>
      <c r="B97" s="94"/>
      <c r="C97" s="291"/>
      <c r="D97" s="205"/>
      <c r="E97" s="307"/>
      <c r="F97" s="22"/>
      <c r="G97" s="317"/>
      <c r="H97" s="24"/>
      <c r="I97" s="28"/>
      <c r="J97" s="25"/>
      <c r="K97" s="94"/>
      <c r="L97" s="105"/>
      <c r="M97" s="295"/>
    </row>
    <row r="98" spans="1:13" ht="18.95" customHeight="1">
      <c r="A98" s="291"/>
      <c r="B98" s="203"/>
      <c r="C98" s="322"/>
      <c r="D98" s="318"/>
      <c r="E98" s="307"/>
      <c r="F98" s="22"/>
      <c r="G98" s="317"/>
      <c r="H98" s="24"/>
      <c r="I98" s="26"/>
      <c r="J98" s="25"/>
      <c r="K98" s="203"/>
      <c r="L98" s="100"/>
      <c r="M98" s="205"/>
    </row>
    <row r="99" spans="1:13" ht="36" customHeight="1">
      <c r="A99" s="306"/>
      <c r="B99" s="94"/>
      <c r="C99" s="291"/>
      <c r="D99" s="205"/>
      <c r="E99" s="307"/>
      <c r="F99" s="22"/>
      <c r="G99" s="317"/>
      <c r="H99" s="24"/>
      <c r="I99" s="26"/>
      <c r="J99" s="25"/>
      <c r="K99" s="203"/>
      <c r="L99" s="100"/>
      <c r="M99" s="205"/>
    </row>
    <row r="100" spans="1:13" ht="18.95" customHeight="1">
      <c r="A100" s="291"/>
      <c r="B100" s="203"/>
      <c r="C100" s="291"/>
      <c r="D100" s="205"/>
      <c r="E100" s="307"/>
      <c r="F100" s="22"/>
      <c r="G100" s="317"/>
      <c r="H100" s="24"/>
      <c r="I100" s="28"/>
      <c r="J100" s="25"/>
      <c r="K100" s="94"/>
      <c r="L100" s="105"/>
      <c r="M100" s="295"/>
    </row>
    <row r="101" spans="1:13" ht="18.95" customHeight="1">
      <c r="A101" s="291"/>
      <c r="B101" s="203"/>
      <c r="C101" s="291"/>
      <c r="D101" s="205"/>
      <c r="E101" s="307"/>
      <c r="F101" s="22"/>
      <c r="G101" s="317"/>
      <c r="H101" s="24"/>
      <c r="I101" s="26"/>
      <c r="J101" s="25"/>
      <c r="K101" s="203"/>
      <c r="L101" s="100"/>
      <c r="M101" s="205"/>
    </row>
    <row r="102" spans="1:13" ht="18.95" customHeight="1">
      <c r="A102" s="291"/>
      <c r="B102" s="203"/>
      <c r="C102" s="291"/>
      <c r="D102" s="203"/>
      <c r="E102" s="22"/>
      <c r="F102" s="22"/>
      <c r="G102" s="30"/>
      <c r="H102" s="24"/>
      <c r="I102" s="16"/>
      <c r="J102" s="16"/>
      <c r="K102" s="16"/>
      <c r="L102" s="100"/>
      <c r="M102" s="16"/>
    </row>
    <row r="103" spans="1:13" ht="18.95" customHeight="1">
      <c r="A103" s="60" t="s">
        <v>32</v>
      </c>
      <c r="H103" s="31"/>
      <c r="K103" s="32"/>
      <c r="L103" s="94"/>
      <c r="M103" s="295"/>
    </row>
    <row r="104" spans="1:13">
      <c r="A104" s="291" t="s">
        <v>44</v>
      </c>
      <c r="B104" s="203"/>
      <c r="C104" s="203"/>
      <c r="D104" s="203"/>
      <c r="E104" s="203"/>
      <c r="F104" s="203"/>
      <c r="G104" s="203"/>
      <c r="H104" s="319"/>
      <c r="I104" s="203"/>
      <c r="J104" s="203"/>
      <c r="K104" s="203"/>
      <c r="L104" s="203"/>
      <c r="M104" s="205"/>
    </row>
    <row r="105" spans="1:13">
      <c r="A105" s="291" t="s">
        <v>33</v>
      </c>
      <c r="B105" s="203"/>
      <c r="C105" s="203"/>
      <c r="D105" s="203"/>
      <c r="E105" s="203"/>
      <c r="F105" s="203"/>
      <c r="G105" s="203" t="s">
        <v>34</v>
      </c>
      <c r="H105" s="203"/>
      <c r="I105" s="203"/>
      <c r="J105" s="203" t="s">
        <v>35</v>
      </c>
      <c r="K105" s="203"/>
      <c r="L105" s="203"/>
      <c r="M105" s="205"/>
    </row>
    <row r="106" spans="1:13">
      <c r="A106" s="61"/>
      <c r="B106" s="94"/>
      <c r="C106" s="94"/>
      <c r="E106" s="112" t="s">
        <v>36</v>
      </c>
      <c r="F106" s="94"/>
      <c r="G106" s="94"/>
      <c r="H106" s="112" t="s">
        <v>37</v>
      </c>
      <c r="I106" s="94"/>
      <c r="J106" s="94" t="s">
        <v>204</v>
      </c>
      <c r="K106" s="94"/>
      <c r="L106" s="94"/>
      <c r="M106" s="295"/>
    </row>
    <row r="107" spans="1:13">
      <c r="A107" s="302" t="s">
        <v>38</v>
      </c>
      <c r="B107" s="49"/>
      <c r="C107" s="49" t="s">
        <v>39</v>
      </c>
      <c r="D107" s="113"/>
      <c r="E107" s="49" t="s">
        <v>40</v>
      </c>
      <c r="F107" s="49"/>
      <c r="G107" s="49" t="s">
        <v>39</v>
      </c>
      <c r="H107" s="49"/>
      <c r="I107" s="49"/>
      <c r="J107" s="49"/>
      <c r="K107" s="49"/>
      <c r="L107" s="49"/>
      <c r="M107" s="303"/>
    </row>
    <row r="108" spans="1:13" ht="84.95" customHeight="1">
      <c r="A108" s="609" t="s">
        <v>49</v>
      </c>
      <c r="B108" s="610"/>
      <c r="C108" s="610"/>
      <c r="D108" s="610"/>
      <c r="E108" s="610"/>
      <c r="F108" s="610"/>
      <c r="G108" s="610"/>
      <c r="H108" s="610"/>
      <c r="I108" s="610"/>
      <c r="J108" s="610"/>
      <c r="K108" s="610"/>
      <c r="L108" s="610"/>
      <c r="M108" s="611"/>
    </row>
    <row r="109" spans="1:13" ht="35.1" customHeight="1">
      <c r="A109" s="287" t="s">
        <v>41</v>
      </c>
      <c r="B109" s="44"/>
      <c r="C109" s="44"/>
      <c r="D109" s="44"/>
      <c r="E109" s="44"/>
      <c r="F109" s="44"/>
      <c r="G109" s="45"/>
      <c r="H109" s="288" t="s">
        <v>11</v>
      </c>
      <c r="I109" s="46">
        <f>I82+1</f>
        <v>45233</v>
      </c>
      <c r="J109" s="44"/>
      <c r="K109" s="44"/>
      <c r="L109" s="44"/>
      <c r="M109" s="289"/>
    </row>
    <row r="110" spans="1:13" ht="16.5" customHeight="1">
      <c r="A110" s="290" t="s">
        <v>12</v>
      </c>
      <c r="B110" s="203"/>
      <c r="C110" s="205"/>
      <c r="D110" s="291" t="s">
        <v>13</v>
      </c>
      <c r="E110" s="203"/>
      <c r="F110" s="203"/>
      <c r="G110" s="203"/>
      <c r="H110" s="290" t="s">
        <v>14</v>
      </c>
      <c r="I110" s="292" t="s">
        <v>43</v>
      </c>
      <c r="J110" s="203"/>
      <c r="K110" s="203"/>
      <c r="L110" s="203"/>
      <c r="M110" s="205"/>
    </row>
    <row r="111" spans="1:13" ht="16.5" customHeight="1">
      <c r="A111" s="293" t="s">
        <v>15</v>
      </c>
      <c r="B111" s="49"/>
      <c r="C111" s="205"/>
      <c r="D111" s="62" t="str">
        <f>D84</f>
        <v>Aerosol-service a. s. Pletený Újezd</v>
      </c>
      <c r="E111" s="49"/>
      <c r="F111" s="49"/>
      <c r="G111" s="49"/>
      <c r="H111" s="293" t="s">
        <v>14</v>
      </c>
      <c r="I111" s="93">
        <f>I84</f>
        <v>0</v>
      </c>
      <c r="J111" s="49"/>
      <c r="K111" s="49"/>
      <c r="L111" s="49"/>
      <c r="M111" s="294"/>
    </row>
    <row r="112" spans="1:13" ht="12.95" customHeight="1">
      <c r="A112" s="51"/>
      <c r="B112" s="94"/>
      <c r="C112" s="51"/>
      <c r="D112" s="295"/>
      <c r="E112" s="94"/>
      <c r="F112" s="12"/>
      <c r="G112" s="94"/>
      <c r="H112" s="94"/>
      <c r="I112" s="94"/>
      <c r="J112" s="94"/>
      <c r="K112" s="295"/>
      <c r="L112" s="51"/>
      <c r="M112" s="295"/>
    </row>
    <row r="113" spans="1:13" ht="18" customHeight="1">
      <c r="A113" s="296"/>
      <c r="B113" s="44"/>
      <c r="C113" s="297" t="s">
        <v>16</v>
      </c>
      <c r="D113" s="289"/>
      <c r="E113" s="52" t="s">
        <v>17</v>
      </c>
      <c r="F113" s="298" t="s">
        <v>18</v>
      </c>
      <c r="G113" s="44" t="s">
        <v>19</v>
      </c>
      <c r="H113" s="44"/>
      <c r="I113" s="16" t="s">
        <v>20</v>
      </c>
      <c r="J113" s="16" t="s">
        <v>21</v>
      </c>
      <c r="K113" s="289"/>
      <c r="L113" s="291" t="s">
        <v>22</v>
      </c>
      <c r="M113" s="205"/>
    </row>
    <row r="114" spans="1:13" ht="15.75" customHeight="1">
      <c r="A114" s="53"/>
      <c r="B114" s="94"/>
      <c r="C114" s="51"/>
      <c r="D114" s="295"/>
      <c r="E114" s="96" t="s">
        <v>23</v>
      </c>
      <c r="F114" s="12"/>
      <c r="G114" s="299" t="s">
        <v>24</v>
      </c>
      <c r="H114" s="52" t="s">
        <v>5</v>
      </c>
      <c r="I114" s="16" t="s">
        <v>25</v>
      </c>
      <c r="J114" s="18" t="s">
        <v>26</v>
      </c>
      <c r="K114" s="295"/>
      <c r="L114" s="96" t="s">
        <v>27</v>
      </c>
      <c r="M114" s="300" t="s">
        <v>28</v>
      </c>
    </row>
    <row r="115" spans="1:13">
      <c r="A115" s="301"/>
      <c r="B115" s="49"/>
      <c r="C115" s="302"/>
      <c r="D115" s="303"/>
      <c r="E115" s="49"/>
      <c r="F115" s="304"/>
      <c r="G115" s="302"/>
      <c r="H115" s="49"/>
      <c r="I115" s="16"/>
      <c r="J115" s="16"/>
      <c r="K115" s="303"/>
      <c r="L115" s="58" t="s">
        <v>29</v>
      </c>
      <c r="M115" s="305" t="s">
        <v>30</v>
      </c>
    </row>
    <row r="116" spans="1:13">
      <c r="A116" s="306">
        <v>1</v>
      </c>
      <c r="B116" s="307"/>
      <c r="C116" s="306">
        <v>2</v>
      </c>
      <c r="D116" s="308"/>
      <c r="E116" s="307">
        <v>3</v>
      </c>
      <c r="F116" s="22">
        <v>4</v>
      </c>
      <c r="G116" s="307">
        <v>5</v>
      </c>
      <c r="H116" s="22">
        <v>6</v>
      </c>
      <c r="I116" s="22">
        <v>7</v>
      </c>
      <c r="J116" s="22">
        <v>8</v>
      </c>
      <c r="K116" s="307"/>
      <c r="L116" s="22">
        <v>9</v>
      </c>
      <c r="M116" s="308">
        <v>10</v>
      </c>
    </row>
    <row r="117" spans="1:13" ht="18.95" customHeight="1">
      <c r="A117" s="309" t="s">
        <v>59</v>
      </c>
      <c r="B117" s="310"/>
      <c r="C117" s="320" t="str">
        <f>JL!O12</f>
        <v>Slepičí polévka se strouháním</v>
      </c>
      <c r="D117" s="205"/>
      <c r="E117" s="307" t="s">
        <v>31</v>
      </c>
      <c r="F117" s="88"/>
      <c r="G117" s="311"/>
      <c r="H117" s="24"/>
      <c r="I117" s="24"/>
      <c r="J117" s="25"/>
      <c r="K117" s="94"/>
      <c r="L117" s="100"/>
      <c r="M117" s="295"/>
    </row>
    <row r="118" spans="1:13" ht="18.95" customHeight="1">
      <c r="A118" s="309" t="s">
        <v>60</v>
      </c>
      <c r="B118" s="310"/>
      <c r="C118" s="291" t="str">
        <f>JL!O15</f>
        <v>Šumavská bramboračka</v>
      </c>
      <c r="D118" s="205"/>
      <c r="E118" s="96" t="s">
        <v>31</v>
      </c>
      <c r="F118" s="88"/>
      <c r="G118" s="101"/>
      <c r="H118" s="24"/>
      <c r="I118" s="26"/>
      <c r="J118" s="25"/>
      <c r="K118" s="203"/>
      <c r="L118" s="100"/>
      <c r="M118" s="205"/>
    </row>
    <row r="119" spans="1:13" ht="18.95" customHeight="1">
      <c r="A119" s="309" t="s">
        <v>84</v>
      </c>
      <c r="B119" s="199"/>
      <c r="C119" s="312" t="str">
        <f>JL!O19</f>
        <v>Smažený vepřový řízek z pečeně, vařené brambory s máslem, kyselá okurka</v>
      </c>
      <c r="D119" s="205"/>
      <c r="E119" s="307" t="s">
        <v>31</v>
      </c>
      <c r="F119" s="88"/>
      <c r="G119" s="313"/>
      <c r="H119" s="24"/>
      <c r="I119" s="26"/>
      <c r="J119" s="25"/>
      <c r="K119" s="94"/>
      <c r="L119" s="105"/>
      <c r="M119" s="295"/>
    </row>
    <row r="120" spans="1:13" ht="18.95" customHeight="1">
      <c r="A120" s="309" t="s">
        <v>86</v>
      </c>
      <c r="B120" s="314"/>
      <c r="C120" s="312" t="str">
        <f>JL!O23</f>
        <v>Kuřecí kostky dle pražského uzenáře, vařené těstoviny</v>
      </c>
      <c r="D120" s="205"/>
      <c r="E120" s="96" t="s">
        <v>31</v>
      </c>
      <c r="F120" s="88"/>
      <c r="G120" s="313"/>
      <c r="H120" s="24"/>
      <c r="I120" s="26"/>
      <c r="J120" s="25"/>
      <c r="K120" s="203"/>
      <c r="L120" s="100"/>
      <c r="M120" s="205"/>
    </row>
    <row r="121" spans="1:13" ht="18.95" customHeight="1">
      <c r="A121" s="309" t="s">
        <v>85</v>
      </c>
      <c r="B121" s="314"/>
      <c r="C121" s="312" t="str">
        <f>JL!O27</f>
        <v>Zapékané řecké brambory s balkánským sýrem, rajčaty a bylinkami</v>
      </c>
      <c r="D121" s="205"/>
      <c r="E121" s="307" t="s">
        <v>31</v>
      </c>
      <c r="F121" s="88"/>
      <c r="G121" s="313"/>
      <c r="H121" s="24"/>
      <c r="I121" s="28"/>
      <c r="J121" s="25"/>
      <c r="K121" s="203"/>
      <c r="L121" s="100"/>
      <c r="M121" s="205"/>
    </row>
    <row r="122" spans="1:13" ht="18.95" customHeight="1">
      <c r="A122" s="309" t="s">
        <v>169</v>
      </c>
      <c r="B122" s="201"/>
      <c r="C122" s="312" t="s">
        <v>186</v>
      </c>
      <c r="D122" s="205"/>
      <c r="E122" s="307" t="s">
        <v>31</v>
      </c>
      <c r="F122" s="88"/>
      <c r="G122" s="313"/>
      <c r="H122" s="24"/>
      <c r="I122" s="28"/>
      <c r="J122" s="25"/>
      <c r="K122" s="94"/>
      <c r="L122" s="105"/>
      <c r="M122" s="295"/>
    </row>
    <row r="123" spans="1:13" ht="18.95" customHeight="1">
      <c r="A123" s="315"/>
      <c r="B123" s="316"/>
      <c r="C123" s="607"/>
      <c r="D123" s="608"/>
      <c r="E123" s="307"/>
      <c r="F123" s="22"/>
      <c r="G123" s="313"/>
      <c r="H123" s="24"/>
      <c r="I123" s="28"/>
      <c r="J123" s="25"/>
      <c r="K123" s="203"/>
      <c r="L123" s="100"/>
      <c r="M123" s="205"/>
    </row>
    <row r="124" spans="1:13" ht="18.95" customHeight="1">
      <c r="A124" s="291"/>
      <c r="B124" s="94"/>
      <c r="C124" s="291"/>
      <c r="D124" s="205"/>
      <c r="E124" s="307"/>
      <c r="F124" s="22"/>
      <c r="G124" s="317"/>
      <c r="H124" s="24"/>
      <c r="I124" s="28"/>
      <c r="J124" s="25"/>
      <c r="K124" s="94"/>
      <c r="L124" s="105"/>
      <c r="M124" s="295"/>
    </row>
    <row r="125" spans="1:13" ht="18.95" customHeight="1">
      <c r="A125" s="291"/>
      <c r="B125" s="203"/>
      <c r="C125" s="322"/>
      <c r="D125" s="318"/>
      <c r="E125" s="307"/>
      <c r="F125" s="22"/>
      <c r="G125" s="317"/>
      <c r="H125" s="24"/>
      <c r="I125" s="26"/>
      <c r="J125" s="25"/>
      <c r="K125" s="203"/>
      <c r="L125" s="100"/>
      <c r="M125" s="205"/>
    </row>
    <row r="126" spans="1:13" ht="36" customHeight="1">
      <c r="A126" s="306"/>
      <c r="B126" s="94"/>
      <c r="C126" s="291"/>
      <c r="D126" s="205"/>
      <c r="E126" s="307"/>
      <c r="F126" s="22"/>
      <c r="G126" s="317"/>
      <c r="H126" s="24"/>
      <c r="I126" s="26"/>
      <c r="J126" s="25"/>
      <c r="K126" s="203"/>
      <c r="L126" s="100"/>
      <c r="M126" s="205"/>
    </row>
    <row r="127" spans="1:13" ht="18.95" customHeight="1">
      <c r="A127" s="291"/>
      <c r="B127" s="203"/>
      <c r="C127" s="291"/>
      <c r="D127" s="205"/>
      <c r="E127" s="307"/>
      <c r="F127" s="22"/>
      <c r="G127" s="317"/>
      <c r="H127" s="24"/>
      <c r="I127" s="28"/>
      <c r="J127" s="25"/>
      <c r="K127" s="94"/>
      <c r="L127" s="105"/>
      <c r="M127" s="295"/>
    </row>
    <row r="128" spans="1:13" ht="18.95" customHeight="1">
      <c r="A128" s="291"/>
      <c r="B128" s="203"/>
      <c r="C128" s="291"/>
      <c r="D128" s="205"/>
      <c r="E128" s="307"/>
      <c r="F128" s="22"/>
      <c r="G128" s="317"/>
      <c r="H128" s="24"/>
      <c r="I128" s="26"/>
      <c r="J128" s="25"/>
      <c r="K128" s="203"/>
      <c r="L128" s="100"/>
      <c r="M128" s="205"/>
    </row>
    <row r="129" spans="1:13" ht="18.95" customHeight="1">
      <c r="A129" s="291"/>
      <c r="B129" s="203"/>
      <c r="C129" s="291"/>
      <c r="D129" s="203"/>
      <c r="E129" s="22"/>
      <c r="F129" s="22"/>
      <c r="G129" s="30"/>
      <c r="H129" s="24"/>
      <c r="I129" s="16"/>
      <c r="J129" s="16"/>
      <c r="K129" s="16"/>
      <c r="L129" s="100"/>
      <c r="M129" s="16"/>
    </row>
    <row r="130" spans="1:13" ht="18.95" customHeight="1">
      <c r="A130" s="60" t="s">
        <v>32</v>
      </c>
      <c r="H130" s="31"/>
      <c r="K130" s="32"/>
      <c r="L130" s="94"/>
      <c r="M130" s="295"/>
    </row>
    <row r="131" spans="1:13">
      <c r="A131" s="291" t="s">
        <v>44</v>
      </c>
      <c r="B131" s="203"/>
      <c r="C131" s="203"/>
      <c r="D131" s="203"/>
      <c r="E131" s="203"/>
      <c r="F131" s="203"/>
      <c r="G131" s="203"/>
      <c r="H131" s="319"/>
      <c r="I131" s="203"/>
      <c r="J131" s="203"/>
      <c r="K131" s="203"/>
      <c r="L131" s="203"/>
      <c r="M131" s="205"/>
    </row>
    <row r="132" spans="1:13">
      <c r="A132" s="291" t="s">
        <v>33</v>
      </c>
      <c r="B132" s="203"/>
      <c r="C132" s="203"/>
      <c r="D132" s="203"/>
      <c r="E132" s="203"/>
      <c r="F132" s="203"/>
      <c r="G132" s="203" t="s">
        <v>34</v>
      </c>
      <c r="H132" s="203"/>
      <c r="I132" s="203"/>
      <c r="J132" s="203" t="s">
        <v>35</v>
      </c>
      <c r="K132" s="203"/>
      <c r="L132" s="203"/>
      <c r="M132" s="205"/>
    </row>
    <row r="133" spans="1:13">
      <c r="A133" s="61"/>
      <c r="B133" s="94"/>
      <c r="C133" s="94"/>
      <c r="E133" s="112" t="s">
        <v>36</v>
      </c>
      <c r="F133" s="94"/>
      <c r="G133" s="94"/>
      <c r="H133" s="112" t="s">
        <v>37</v>
      </c>
      <c r="I133" s="94"/>
      <c r="J133" s="94" t="s">
        <v>204</v>
      </c>
      <c r="K133" s="94"/>
      <c r="L133" s="94"/>
      <c r="M133" s="295"/>
    </row>
    <row r="134" spans="1:13">
      <c r="A134" s="302" t="s">
        <v>38</v>
      </c>
      <c r="B134" s="49"/>
      <c r="C134" s="49" t="s">
        <v>39</v>
      </c>
      <c r="D134" s="113"/>
      <c r="E134" s="49" t="s">
        <v>40</v>
      </c>
      <c r="F134" s="49"/>
      <c r="G134" s="49" t="s">
        <v>39</v>
      </c>
      <c r="H134" s="49"/>
      <c r="I134" s="49"/>
      <c r="J134" s="49"/>
      <c r="K134" s="49"/>
      <c r="L134" s="49"/>
      <c r="M134" s="303"/>
    </row>
    <row r="135" spans="1:13" ht="84.95" customHeight="1">
      <c r="A135" s="609" t="s">
        <v>49</v>
      </c>
      <c r="B135" s="610"/>
      <c r="C135" s="610"/>
      <c r="D135" s="610"/>
      <c r="E135" s="610"/>
      <c r="F135" s="610"/>
      <c r="G135" s="610"/>
      <c r="H135" s="610"/>
      <c r="I135" s="610"/>
      <c r="J135" s="610"/>
      <c r="K135" s="610"/>
      <c r="L135" s="610"/>
      <c r="M135" s="611"/>
    </row>
    <row r="136" spans="1:13">
      <c r="A136" s="34"/>
    </row>
    <row r="137" spans="1:13">
      <c r="A137" s="34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EE07D-DE52-4DC2-A236-51FD244AF523}">
  <sheetPr>
    <tabColor theme="7" tint="-0.249977111117893"/>
    <pageSetUpPr fitToPage="1"/>
  </sheetPr>
  <dimension ref="B1:L24"/>
  <sheetViews>
    <sheetView tabSelected="1" zoomScale="95" zoomScaleNormal="95" workbookViewId="0">
      <selection activeCell="D16" sqref="D16:E16"/>
    </sheetView>
  </sheetViews>
  <sheetFormatPr defaultRowHeight="12.75"/>
  <cols>
    <col min="1" max="1" width="3.28515625" style="216" customWidth="1"/>
    <col min="2" max="2" width="8.7109375" style="216" customWidth="1"/>
    <col min="3" max="3" width="20.7109375" style="220" customWidth="1"/>
    <col min="4" max="4" width="8.7109375" style="216" customWidth="1"/>
    <col min="5" max="5" width="20.7109375" style="220" customWidth="1"/>
    <col min="6" max="6" width="8.7109375" style="216" customWidth="1"/>
    <col min="7" max="7" width="20.7109375" style="220" customWidth="1"/>
    <col min="8" max="8" width="8.7109375" style="216" customWidth="1"/>
    <col min="9" max="9" width="20.7109375" style="220" customWidth="1"/>
    <col min="10" max="10" width="8.7109375" style="216" customWidth="1"/>
    <col min="11" max="11" width="20.7109375" style="220" customWidth="1"/>
    <col min="12" max="12" width="3.28515625" style="216" customWidth="1"/>
    <col min="13" max="13" width="10.7109375" style="216" customWidth="1"/>
    <col min="14" max="16384" width="9.140625" style="216"/>
  </cols>
  <sheetData>
    <row r="1" spans="2:12" ht="20.100000000000001" customHeight="1">
      <c r="C1" s="219"/>
      <c r="E1" s="219"/>
      <c r="G1" s="219"/>
      <c r="I1" s="219"/>
      <c r="K1" s="219"/>
    </row>
    <row r="2" spans="2:12" ht="51" customHeight="1" thickBot="1">
      <c r="B2" s="527" t="s">
        <v>98</v>
      </c>
      <c r="C2" s="528"/>
      <c r="D2" s="528"/>
      <c r="E2" s="528"/>
      <c r="F2" s="528"/>
      <c r="G2" s="528"/>
      <c r="H2" s="528"/>
      <c r="I2" s="528"/>
      <c r="J2" s="528"/>
      <c r="K2" s="528"/>
      <c r="L2" s="528"/>
    </row>
    <row r="3" spans="2:12" ht="0.95" customHeight="1" thickBot="1">
      <c r="B3" s="531"/>
      <c r="C3" s="532"/>
      <c r="D3" s="531"/>
      <c r="E3" s="532"/>
      <c r="F3" s="531"/>
      <c r="G3" s="532"/>
      <c r="H3" s="531"/>
      <c r="I3" s="532"/>
      <c r="J3" s="531"/>
      <c r="K3" s="532"/>
    </row>
    <row r="4" spans="2:12" s="223" customFormat="1" ht="21.95" customHeight="1" thickBot="1">
      <c r="B4" s="529" t="str">
        <f>JL!B9</f>
        <v>PONDĚLÍ</v>
      </c>
      <c r="C4" s="530"/>
      <c r="D4" s="529" t="str">
        <f>JL!E9</f>
        <v>ÚTERÝ</v>
      </c>
      <c r="E4" s="530"/>
      <c r="F4" s="529" t="str">
        <f>JL!H9</f>
        <v>STŘEDA</v>
      </c>
      <c r="G4" s="530"/>
      <c r="H4" s="529" t="str">
        <f>JL!K9</f>
        <v>ČTVRTEK</v>
      </c>
      <c r="I4" s="530"/>
      <c r="J4" s="529" t="str">
        <f>JL!N9</f>
        <v>PÁTEK</v>
      </c>
      <c r="K4" s="530"/>
    </row>
    <row r="5" spans="2:12" s="227" customFormat="1" ht="20.100000000000001" customHeight="1" thickBot="1">
      <c r="B5" s="533">
        <f>JL!B10</f>
        <v>45229</v>
      </c>
      <c r="C5" s="534"/>
      <c r="D5" s="533">
        <f>B5+1</f>
        <v>45230</v>
      </c>
      <c r="E5" s="534"/>
      <c r="F5" s="533">
        <f t="shared" ref="F5" si="0">D5+1</f>
        <v>45231</v>
      </c>
      <c r="G5" s="534"/>
      <c r="H5" s="533">
        <f t="shared" ref="H5" si="1">F5+1</f>
        <v>45232</v>
      </c>
      <c r="I5" s="534"/>
      <c r="J5" s="533">
        <f t="shared" ref="J5" si="2">H5+1</f>
        <v>45233</v>
      </c>
      <c r="K5" s="534"/>
    </row>
    <row r="6" spans="2:12" s="218" customFormat="1" ht="5.0999999999999996" customHeight="1">
      <c r="B6" s="551"/>
      <c r="C6" s="552"/>
      <c r="D6" s="551"/>
      <c r="E6" s="552"/>
      <c r="F6" s="551"/>
      <c r="G6" s="552"/>
      <c r="H6" s="551"/>
      <c r="I6" s="552"/>
      <c r="J6" s="551"/>
      <c r="K6" s="552"/>
    </row>
    <row r="7" spans="2:12" s="218" customFormat="1" ht="20.100000000000001" customHeight="1">
      <c r="B7" s="537" t="s">
        <v>97</v>
      </c>
      <c r="C7" s="538"/>
      <c r="D7" s="537" t="s">
        <v>97</v>
      </c>
      <c r="E7" s="538"/>
      <c r="F7" s="537" t="s">
        <v>97</v>
      </c>
      <c r="G7" s="538"/>
      <c r="H7" s="537" t="s">
        <v>97</v>
      </c>
      <c r="I7" s="538"/>
      <c r="J7" s="537" t="s">
        <v>97</v>
      </c>
      <c r="K7" s="538"/>
    </row>
    <row r="8" spans="2:12" ht="54.95" customHeight="1">
      <c r="B8" s="541" t="s">
        <v>147</v>
      </c>
      <c r="C8" s="542"/>
      <c r="D8" s="541" t="s">
        <v>146</v>
      </c>
      <c r="E8" s="542"/>
      <c r="F8" s="541" t="s">
        <v>163</v>
      </c>
      <c r="G8" s="542"/>
      <c r="H8" s="541" t="s">
        <v>148</v>
      </c>
      <c r="I8" s="542"/>
      <c r="J8" s="541" t="s">
        <v>150</v>
      </c>
      <c r="K8" s="542"/>
    </row>
    <row r="9" spans="2:12" s="226" customFormat="1" ht="15.95" customHeight="1" thickBot="1">
      <c r="B9" s="279" t="s">
        <v>48</v>
      </c>
      <c r="C9" s="225" t="s">
        <v>154</v>
      </c>
      <c r="D9" s="279" t="s">
        <v>48</v>
      </c>
      <c r="E9" s="225" t="s">
        <v>155</v>
      </c>
      <c r="F9" s="279" t="s">
        <v>48</v>
      </c>
      <c r="G9" s="225">
        <v>7</v>
      </c>
      <c r="H9" s="279" t="s">
        <v>48</v>
      </c>
      <c r="I9" s="225" t="s">
        <v>156</v>
      </c>
      <c r="J9" s="279" t="s">
        <v>48</v>
      </c>
      <c r="K9" s="225" t="s">
        <v>157</v>
      </c>
    </row>
    <row r="10" spans="2:12" s="218" customFormat="1" ht="5.0999999999999996" customHeight="1">
      <c r="B10" s="545"/>
      <c r="C10" s="546"/>
      <c r="D10" s="545"/>
      <c r="E10" s="546"/>
      <c r="F10" s="545"/>
      <c r="G10" s="546"/>
      <c r="H10" s="545"/>
      <c r="I10" s="546"/>
      <c r="J10" s="545"/>
      <c r="K10" s="546"/>
    </row>
    <row r="11" spans="2:12" ht="20.100000000000001" customHeight="1">
      <c r="B11" s="554" t="s">
        <v>93</v>
      </c>
      <c r="C11" s="555"/>
      <c r="D11" s="554" t="s">
        <v>93</v>
      </c>
      <c r="E11" s="555"/>
      <c r="F11" s="554" t="s">
        <v>93</v>
      </c>
      <c r="G11" s="555"/>
      <c r="H11" s="554" t="s">
        <v>93</v>
      </c>
      <c r="I11" s="555"/>
      <c r="J11" s="554" t="s">
        <v>93</v>
      </c>
      <c r="K11" s="555"/>
    </row>
    <row r="12" spans="2:12" ht="45" customHeight="1">
      <c r="B12" s="556" t="str">
        <f>JL!C12</f>
        <v>Drůbeží polévka s rýží a hráškem</v>
      </c>
      <c r="C12" s="557"/>
      <c r="D12" s="553" t="str">
        <f>JL!F12</f>
        <v>Hovězí vývar s ovesnými vločkami</v>
      </c>
      <c r="E12" s="544"/>
      <c r="F12" s="543" t="str">
        <f>JL!I15</f>
        <v>Čočková s uzeninou</v>
      </c>
      <c r="G12" s="544"/>
      <c r="H12" s="543" t="str">
        <f>JL!L12</f>
        <v>Hovězí polévka s kapáním</v>
      </c>
      <c r="I12" s="544"/>
      <c r="J12" s="543" t="str">
        <f>JL!O15</f>
        <v>Šumavská bramboračka</v>
      </c>
      <c r="K12" s="544"/>
    </row>
    <row r="13" spans="2:12" s="226" customFormat="1" ht="15.95" customHeight="1" thickBot="1">
      <c r="B13" s="279" t="s">
        <v>48</v>
      </c>
      <c r="C13" s="225" t="str">
        <f>JL!D13</f>
        <v>1a,9,12,7,3</v>
      </c>
      <c r="D13" s="279" t="s">
        <v>48</v>
      </c>
      <c r="E13" s="225" t="str">
        <f>JL!G13</f>
        <v>1a, 1d, 9, 12</v>
      </c>
      <c r="F13" s="279" t="s">
        <v>48</v>
      </c>
      <c r="G13" s="225" t="str">
        <f>JL!J16</f>
        <v>1a, 9, 6</v>
      </c>
      <c r="H13" s="279" t="s">
        <v>48</v>
      </c>
      <c r="I13" s="225" t="str">
        <f>JL!M13</f>
        <v>1a,9,12,3,7</v>
      </c>
      <c r="J13" s="279" t="s">
        <v>48</v>
      </c>
      <c r="K13" s="225" t="str">
        <f>JL!P16</f>
        <v>1a, 9</v>
      </c>
    </row>
    <row r="14" spans="2:12" s="218" customFormat="1" ht="5.0999999999999996" customHeight="1">
      <c r="B14" s="545"/>
      <c r="C14" s="546"/>
      <c r="D14" s="545"/>
      <c r="E14" s="546"/>
      <c r="F14" s="545"/>
      <c r="G14" s="546"/>
      <c r="H14" s="545"/>
      <c r="I14" s="546"/>
      <c r="J14" s="545"/>
      <c r="K14" s="546"/>
    </row>
    <row r="15" spans="2:12" ht="20.100000000000001" customHeight="1">
      <c r="B15" s="549" t="s">
        <v>94</v>
      </c>
      <c r="C15" s="550"/>
      <c r="D15" s="549" t="s">
        <v>94</v>
      </c>
      <c r="E15" s="550"/>
      <c r="F15" s="549" t="s">
        <v>94</v>
      </c>
      <c r="G15" s="550"/>
      <c r="H15" s="549" t="s">
        <v>94</v>
      </c>
      <c r="I15" s="550"/>
      <c r="J15" s="549" t="s">
        <v>94</v>
      </c>
      <c r="K15" s="550"/>
    </row>
    <row r="16" spans="2:12" s="280" customFormat="1" ht="84.95" customHeight="1">
      <c r="B16" s="547" t="s">
        <v>198</v>
      </c>
      <c r="C16" s="548"/>
      <c r="D16" s="547" t="s">
        <v>160</v>
      </c>
      <c r="E16" s="548"/>
      <c r="F16" s="547" t="s">
        <v>161</v>
      </c>
      <c r="G16" s="548"/>
      <c r="H16" s="547" t="s">
        <v>225</v>
      </c>
      <c r="I16" s="548"/>
      <c r="J16" s="547" t="s">
        <v>207</v>
      </c>
      <c r="K16" s="548"/>
    </row>
    <row r="17" spans="2:11" s="226" customFormat="1" ht="15.95" customHeight="1" thickBot="1">
      <c r="B17" s="279" t="s">
        <v>48</v>
      </c>
      <c r="C17" s="225" t="str">
        <f>JL!D25</f>
        <v>1a,7,12</v>
      </c>
      <c r="D17" s="279" t="s">
        <v>48</v>
      </c>
      <c r="E17" s="225" t="str">
        <f>JL!G25</f>
        <v>1a, 3, 7, 9, 12</v>
      </c>
      <c r="F17" s="279" t="s">
        <v>48</v>
      </c>
      <c r="G17" s="225" t="str">
        <f>JL!J29</f>
        <v>3,1a,7</v>
      </c>
      <c r="H17" s="279" t="s">
        <v>48</v>
      </c>
      <c r="I17" s="225" t="str">
        <f>JL!N34</f>
        <v>Alergeny:</v>
      </c>
      <c r="J17" s="279" t="s">
        <v>48</v>
      </c>
      <c r="K17" s="225" t="str">
        <f>JL!P21</f>
        <v>1a,3,6,7,12</v>
      </c>
    </row>
    <row r="18" spans="2:11" s="218" customFormat="1" ht="5.0999999999999996" customHeight="1">
      <c r="B18" s="545"/>
      <c r="C18" s="546"/>
      <c r="D18" s="545"/>
      <c r="E18" s="546"/>
      <c r="F18" s="545"/>
      <c r="G18" s="546"/>
      <c r="H18" s="545"/>
      <c r="I18" s="546"/>
      <c r="J18" s="545"/>
      <c r="K18" s="546"/>
    </row>
    <row r="19" spans="2:11" ht="20.100000000000001" customHeight="1">
      <c r="B19" s="539" t="s">
        <v>99</v>
      </c>
      <c r="C19" s="540"/>
      <c r="D19" s="539" t="str">
        <f>B19</f>
        <v>ODPOLEDNÍ SVAČINKA</v>
      </c>
      <c r="E19" s="540"/>
      <c r="F19" s="539" t="str">
        <f>D19</f>
        <v>ODPOLEDNÍ SVAČINKA</v>
      </c>
      <c r="G19" s="540"/>
      <c r="H19" s="539" t="str">
        <f>F19</f>
        <v>ODPOLEDNÍ SVAČINKA</v>
      </c>
      <c r="I19" s="540"/>
      <c r="J19" s="539" t="str">
        <f>H19</f>
        <v>ODPOLEDNÍ SVAČINKA</v>
      </c>
      <c r="K19" s="540"/>
    </row>
    <row r="20" spans="2:11" ht="54.95" customHeight="1">
      <c r="B20" s="541" t="s">
        <v>151</v>
      </c>
      <c r="C20" s="542"/>
      <c r="D20" s="541" t="s">
        <v>153</v>
      </c>
      <c r="E20" s="542"/>
      <c r="F20" s="541" t="s">
        <v>152</v>
      </c>
      <c r="G20" s="542"/>
      <c r="H20" s="541" t="s">
        <v>221</v>
      </c>
      <c r="I20" s="542"/>
      <c r="J20" s="541" t="s">
        <v>149</v>
      </c>
      <c r="K20" s="542"/>
    </row>
    <row r="21" spans="2:11" s="226" customFormat="1" ht="15.95" customHeight="1" thickBot="1">
      <c r="B21" s="279" t="s">
        <v>48</v>
      </c>
      <c r="C21" s="225" t="s">
        <v>154</v>
      </c>
      <c r="D21" s="279" t="s">
        <v>48</v>
      </c>
      <c r="E21" s="225" t="s">
        <v>158</v>
      </c>
      <c r="F21" s="279" t="s">
        <v>48</v>
      </c>
      <c r="G21" s="225">
        <v>7.9</v>
      </c>
      <c r="H21" s="279" t="s">
        <v>48</v>
      </c>
      <c r="I21" s="225" t="s">
        <v>154</v>
      </c>
      <c r="J21" s="279" t="s">
        <v>48</v>
      </c>
      <c r="K21" s="225" t="s">
        <v>159</v>
      </c>
    </row>
    <row r="22" spans="2:11" ht="0.95" customHeight="1" thickBot="1">
      <c r="B22" s="221"/>
      <c r="C22" s="222"/>
      <c r="D22" s="221"/>
      <c r="E22" s="222"/>
      <c r="F22" s="221"/>
      <c r="G22" s="222"/>
      <c r="H22" s="221"/>
      <c r="I22" s="222"/>
      <c r="J22" s="221"/>
      <c r="K22" s="222"/>
    </row>
    <row r="23" spans="2:11" ht="12" customHeight="1"/>
    <row r="24" spans="2:11" s="217" customFormat="1">
      <c r="B24" s="535" t="s">
        <v>96</v>
      </c>
      <c r="C24" s="535"/>
      <c r="E24" s="536" t="s">
        <v>95</v>
      </c>
      <c r="F24" s="536"/>
      <c r="G24" s="536"/>
      <c r="H24" s="536"/>
      <c r="I24" s="536"/>
      <c r="J24" s="536"/>
      <c r="K24" s="536"/>
    </row>
  </sheetData>
  <mergeCells count="78">
    <mergeCell ref="J14:K14"/>
    <mergeCell ref="J15:K15"/>
    <mergeCell ref="J16:K16"/>
    <mergeCell ref="H12:I12"/>
    <mergeCell ref="H14:I14"/>
    <mergeCell ref="H15:I15"/>
    <mergeCell ref="J6:K6"/>
    <mergeCell ref="J8:K8"/>
    <mergeCell ref="J10:K10"/>
    <mergeCell ref="J11:K11"/>
    <mergeCell ref="J12:K12"/>
    <mergeCell ref="F19:G19"/>
    <mergeCell ref="J18:K18"/>
    <mergeCell ref="J19:K19"/>
    <mergeCell ref="J20:K20"/>
    <mergeCell ref="H20:I20"/>
    <mergeCell ref="D18:E18"/>
    <mergeCell ref="D6:E6"/>
    <mergeCell ref="D8:E8"/>
    <mergeCell ref="H6:I6"/>
    <mergeCell ref="H8:I8"/>
    <mergeCell ref="H10:I10"/>
    <mergeCell ref="H11:I11"/>
    <mergeCell ref="F6:G6"/>
    <mergeCell ref="F8:G8"/>
    <mergeCell ref="F10:G10"/>
    <mergeCell ref="F11:G11"/>
    <mergeCell ref="H7:I7"/>
    <mergeCell ref="F18:G18"/>
    <mergeCell ref="D11:E11"/>
    <mergeCell ref="D20:E20"/>
    <mergeCell ref="D19:E19"/>
    <mergeCell ref="J7:K7"/>
    <mergeCell ref="B6:C6"/>
    <mergeCell ref="B10:C10"/>
    <mergeCell ref="B14:C14"/>
    <mergeCell ref="B18:C18"/>
    <mergeCell ref="D12:E12"/>
    <mergeCell ref="B16:C16"/>
    <mergeCell ref="B11:C11"/>
    <mergeCell ref="B15:C15"/>
    <mergeCell ref="B8:C8"/>
    <mergeCell ref="B12:C12"/>
    <mergeCell ref="D14:E14"/>
    <mergeCell ref="D15:E15"/>
    <mergeCell ref="D16:E16"/>
    <mergeCell ref="B24:C24"/>
    <mergeCell ref="E24:K24"/>
    <mergeCell ref="B7:C7"/>
    <mergeCell ref="D7:E7"/>
    <mergeCell ref="F7:G7"/>
    <mergeCell ref="B19:C19"/>
    <mergeCell ref="B20:C20"/>
    <mergeCell ref="F20:G20"/>
    <mergeCell ref="F12:G12"/>
    <mergeCell ref="F14:G14"/>
    <mergeCell ref="H16:I16"/>
    <mergeCell ref="H18:I18"/>
    <mergeCell ref="H19:I19"/>
    <mergeCell ref="F15:G15"/>
    <mergeCell ref="F16:G16"/>
    <mergeCell ref="D10:E10"/>
    <mergeCell ref="B5:C5"/>
    <mergeCell ref="D5:E5"/>
    <mergeCell ref="F5:G5"/>
    <mergeCell ref="H5:I5"/>
    <mergeCell ref="J5:K5"/>
    <mergeCell ref="B2:L2"/>
    <mergeCell ref="B4:C4"/>
    <mergeCell ref="D4:E4"/>
    <mergeCell ref="F4:G4"/>
    <mergeCell ref="H4:I4"/>
    <mergeCell ref="J4:K4"/>
    <mergeCell ref="B3:C3"/>
    <mergeCell ref="F3:G3"/>
    <mergeCell ref="D3:E3"/>
    <mergeCell ref="H3:I3"/>
    <mergeCell ref="J3:K3"/>
  </mergeCells>
  <printOptions horizontalCentered="1" verticalCentered="1"/>
  <pageMargins left="0" right="0" top="0" bottom="0" header="0" footer="0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FE36A-1562-47A9-8C1A-38C96ED96178}">
  <sheetPr>
    <tabColor theme="7" tint="-0.249977111117893"/>
    <pageSetUpPr fitToPage="1"/>
  </sheetPr>
  <dimension ref="B1:L24"/>
  <sheetViews>
    <sheetView zoomScale="95" zoomScaleNormal="95" workbookViewId="0">
      <selection activeCell="B9" sqref="B1:B1048576"/>
    </sheetView>
  </sheetViews>
  <sheetFormatPr defaultRowHeight="12.75"/>
  <cols>
    <col min="1" max="1" width="3.28515625" style="216" customWidth="1"/>
    <col min="2" max="2" width="8.7109375" style="216" customWidth="1"/>
    <col min="3" max="3" width="27.7109375" style="220" customWidth="1"/>
    <col min="4" max="4" width="8.7109375" style="216" customWidth="1"/>
    <col min="5" max="5" width="27.7109375" style="220" customWidth="1"/>
    <col min="6" max="6" width="8.7109375" style="216" customWidth="1"/>
    <col min="7" max="7" width="27.7109375" style="220" customWidth="1"/>
    <col min="8" max="8" width="8.7109375" style="216" customWidth="1"/>
    <col min="9" max="9" width="27.7109375" style="220" customWidth="1"/>
    <col min="10" max="10" width="8.7109375" style="216" customWidth="1"/>
    <col min="11" max="11" width="27.7109375" style="220" customWidth="1"/>
    <col min="12" max="12" width="3.28515625" style="216" customWidth="1"/>
    <col min="13" max="13" width="10.7109375" style="216" customWidth="1"/>
    <col min="14" max="16384" width="9.140625" style="216"/>
  </cols>
  <sheetData>
    <row r="1" spans="2:12" ht="20.100000000000001" customHeight="1">
      <c r="C1" s="219"/>
      <c r="E1" s="219"/>
      <c r="G1" s="219"/>
      <c r="I1" s="219"/>
      <c r="K1" s="219"/>
    </row>
    <row r="2" spans="2:12" ht="51" customHeight="1" thickBot="1">
      <c r="B2" s="527" t="s">
        <v>98</v>
      </c>
      <c r="C2" s="528"/>
      <c r="D2" s="528"/>
      <c r="E2" s="528"/>
      <c r="F2" s="528"/>
      <c r="G2" s="528"/>
      <c r="H2" s="528"/>
      <c r="I2" s="528"/>
      <c r="J2" s="528"/>
      <c r="K2" s="528"/>
      <c r="L2" s="528"/>
    </row>
    <row r="3" spans="2:12" ht="0.95" customHeight="1" thickBot="1">
      <c r="B3" s="531"/>
      <c r="C3" s="532"/>
      <c r="D3" s="531"/>
      <c r="E3" s="532"/>
      <c r="F3" s="531"/>
      <c r="G3" s="532"/>
      <c r="H3" s="531"/>
      <c r="I3" s="532"/>
      <c r="J3" s="531"/>
      <c r="K3" s="532"/>
    </row>
    <row r="4" spans="2:12" s="223" customFormat="1" ht="21.95" customHeight="1" thickBot="1">
      <c r="B4" s="559" t="str">
        <f>JL!B9</f>
        <v>PONDĚLÍ</v>
      </c>
      <c r="C4" s="560"/>
      <c r="D4" s="559" t="str">
        <f>JL!E9</f>
        <v>ÚTERÝ</v>
      </c>
      <c r="E4" s="560"/>
      <c r="F4" s="559" t="str">
        <f>JL!H9</f>
        <v>STŘEDA</v>
      </c>
      <c r="G4" s="560"/>
      <c r="H4" s="559" t="str">
        <f>JL!K9</f>
        <v>ČTVRTEK</v>
      </c>
      <c r="I4" s="560"/>
      <c r="J4" s="559" t="str">
        <f>JL!N9</f>
        <v>PÁTEK</v>
      </c>
      <c r="K4" s="560"/>
    </row>
    <row r="5" spans="2:12" s="227" customFormat="1" ht="20.100000000000001" customHeight="1" thickBot="1">
      <c r="B5" s="533">
        <f>JL!B10</f>
        <v>45229</v>
      </c>
      <c r="C5" s="558"/>
      <c r="D5" s="533">
        <f>B5+1</f>
        <v>45230</v>
      </c>
      <c r="E5" s="558"/>
      <c r="F5" s="533">
        <f t="shared" ref="F5" si="0">D5+1</f>
        <v>45231</v>
      </c>
      <c r="G5" s="558"/>
      <c r="H5" s="533">
        <f t="shared" ref="H5" si="1">F5+1</f>
        <v>45232</v>
      </c>
      <c r="I5" s="558"/>
      <c r="J5" s="533">
        <f t="shared" ref="J5" si="2">H5+1</f>
        <v>45233</v>
      </c>
      <c r="K5" s="558"/>
    </row>
    <row r="6" spans="2:12" s="218" customFormat="1" ht="5.0999999999999996" customHeight="1">
      <c r="B6" s="551"/>
      <c r="C6" s="552"/>
      <c r="D6" s="551"/>
      <c r="E6" s="552"/>
      <c r="F6" s="551"/>
      <c r="G6" s="552"/>
      <c r="H6" s="551"/>
      <c r="I6" s="552"/>
      <c r="J6" s="551"/>
      <c r="K6" s="552"/>
    </row>
    <row r="7" spans="2:12" s="231" customFormat="1" ht="24.95" customHeight="1">
      <c r="B7" s="561" t="s">
        <v>105</v>
      </c>
      <c r="C7" s="562"/>
      <c r="D7" s="561" t="s">
        <v>101</v>
      </c>
      <c r="E7" s="562"/>
      <c r="F7" s="561" t="s">
        <v>102</v>
      </c>
      <c r="G7" s="562"/>
      <c r="H7" s="561" t="s">
        <v>103</v>
      </c>
      <c r="I7" s="562"/>
      <c r="J7" s="561" t="s">
        <v>104</v>
      </c>
      <c r="K7" s="562"/>
    </row>
    <row r="8" spans="2:12" s="229" customFormat="1" ht="275.10000000000002" customHeight="1">
      <c r="B8" s="563" t="str">
        <f>'JL ŠKOLKA'!B8</f>
        <v>Sladký loupák, kakao (Granko)</v>
      </c>
      <c r="C8" s="564"/>
      <c r="D8" s="563" t="str">
        <f>'JL ŠKOLKA'!D8</f>
        <v>Vícezrnný toastový chléb s vajíčkovou pomazánkou a ředkvičkami</v>
      </c>
      <c r="E8" s="564"/>
      <c r="F8" s="563" t="str">
        <f>'JL ŠKOLKA'!F8</f>
        <v>Smetanový jogurt s ovocem, kukuřičné lupínky</v>
      </c>
      <c r="G8" s="564"/>
      <c r="H8" s="563" t="str">
        <f>'JL ŠKOLKA'!H8</f>
        <v>Vícezrnný rohlík se sýrovo-mrkvovou pomazánkou</v>
      </c>
      <c r="I8" s="564"/>
      <c r="J8" s="563" t="str">
        <f>'JL ŠKOLKA'!J8</f>
        <v>Chléb s tvarohovo-hráškovou pomazánkou</v>
      </c>
      <c r="K8" s="564"/>
    </row>
    <row r="9" spans="2:12" s="226" customFormat="1" ht="15.95" customHeight="1" thickBot="1">
      <c r="B9" s="224" t="s">
        <v>48</v>
      </c>
      <c r="C9" s="228">
        <f>JL!D42</f>
        <v>0</v>
      </c>
      <c r="D9" s="224" t="s">
        <v>48</v>
      </c>
      <c r="E9" s="228">
        <f>JL!G42</f>
        <v>0</v>
      </c>
      <c r="F9" s="224" t="s">
        <v>48</v>
      </c>
      <c r="G9" s="228">
        <f>JL!J42</f>
        <v>0</v>
      </c>
      <c r="H9" s="224" t="s">
        <v>48</v>
      </c>
      <c r="I9" s="228">
        <f>JL!M42</f>
        <v>0</v>
      </c>
      <c r="J9" s="224" t="s">
        <v>48</v>
      </c>
      <c r="K9" s="228">
        <f>JL!P42</f>
        <v>0</v>
      </c>
    </row>
    <row r="10" spans="2:12" s="218" customFormat="1" ht="5.0999999999999996" customHeight="1">
      <c r="B10" s="545"/>
      <c r="C10" s="546"/>
      <c r="D10" s="545"/>
      <c r="E10" s="546"/>
      <c r="F10" s="545"/>
      <c r="G10" s="546"/>
      <c r="H10" s="545"/>
      <c r="I10" s="546"/>
      <c r="J10" s="545"/>
      <c r="K10" s="546"/>
    </row>
    <row r="11" spans="2:12" ht="20.100000000000001" hidden="1" customHeight="1">
      <c r="B11" s="554" t="s">
        <v>93</v>
      </c>
      <c r="C11" s="555"/>
      <c r="D11" s="554" t="s">
        <v>93</v>
      </c>
      <c r="E11" s="555"/>
      <c r="F11" s="554" t="s">
        <v>93</v>
      </c>
      <c r="G11" s="555"/>
      <c r="H11" s="554" t="s">
        <v>93</v>
      </c>
      <c r="I11" s="555"/>
      <c r="J11" s="554" t="s">
        <v>93</v>
      </c>
      <c r="K11" s="555"/>
    </row>
    <row r="12" spans="2:12" s="229" customFormat="1" ht="30" hidden="1" customHeight="1">
      <c r="B12" s="565" t="str">
        <f>JL!C15</f>
        <v>Hrstková polévka</v>
      </c>
      <c r="C12" s="566"/>
      <c r="D12" s="565" t="str">
        <f>JL!F12</f>
        <v>Hovězí vývar s ovesnými vločkami</v>
      </c>
      <c r="E12" s="566"/>
      <c r="F12" s="565" t="str">
        <f>JL!I15</f>
        <v>Čočková s uzeninou</v>
      </c>
      <c r="G12" s="566"/>
      <c r="H12" s="565" t="str">
        <f>JL!L12</f>
        <v>Hovězí polévka s kapáním</v>
      </c>
      <c r="I12" s="566"/>
      <c r="J12" s="565" t="str">
        <f>JL!O12</f>
        <v>Slepičí polévka se strouháním</v>
      </c>
      <c r="K12" s="566"/>
    </row>
    <row r="13" spans="2:12" s="226" customFormat="1" ht="15.95" hidden="1" customHeight="1" thickBot="1">
      <c r="B13" s="224" t="s">
        <v>48</v>
      </c>
      <c r="C13" s="225" t="str">
        <f>JL!D16</f>
        <v>1a, 1c, 9, 12</v>
      </c>
      <c r="D13" s="224" t="s">
        <v>48</v>
      </c>
      <c r="E13" s="225" t="str">
        <f>JL!G13</f>
        <v>1a, 1d, 9, 12</v>
      </c>
      <c r="F13" s="224" t="s">
        <v>48</v>
      </c>
      <c r="G13" s="225" t="str">
        <f>JL!J16</f>
        <v>1a, 9, 6</v>
      </c>
      <c r="H13" s="224" t="s">
        <v>48</v>
      </c>
      <c r="I13" s="225" t="str">
        <f>JL!M13</f>
        <v>1a,9,12,3,7</v>
      </c>
      <c r="J13" s="224" t="s">
        <v>48</v>
      </c>
      <c r="K13" s="225" t="str">
        <f>JL!P13</f>
        <v>1a, 3, 9</v>
      </c>
    </row>
    <row r="14" spans="2:12" s="218" customFormat="1" ht="5.0999999999999996" hidden="1" customHeight="1">
      <c r="B14" s="545"/>
      <c r="C14" s="546"/>
      <c r="D14" s="545"/>
      <c r="E14" s="546"/>
      <c r="F14" s="545"/>
      <c r="G14" s="546"/>
      <c r="H14" s="545"/>
      <c r="I14" s="546"/>
      <c r="J14" s="545"/>
      <c r="K14" s="546"/>
    </row>
    <row r="15" spans="2:12" ht="20.100000000000001" hidden="1" customHeight="1">
      <c r="B15" s="549" t="s">
        <v>94</v>
      </c>
      <c r="C15" s="550"/>
      <c r="D15" s="549" t="s">
        <v>94</v>
      </c>
      <c r="E15" s="550"/>
      <c r="F15" s="549" t="s">
        <v>94</v>
      </c>
      <c r="G15" s="550"/>
      <c r="H15" s="549" t="s">
        <v>94</v>
      </c>
      <c r="I15" s="550"/>
      <c r="J15" s="549" t="s">
        <v>94</v>
      </c>
      <c r="K15" s="550"/>
    </row>
    <row r="16" spans="2:12" s="229" customFormat="1" ht="84.95" hidden="1" customHeight="1">
      <c r="B16" s="565" t="str">
        <f>JL!C23</f>
        <v>Kuřecí nudličky v kari-smetanové omáčce s hráškem a pórkem, dušená rýže</v>
      </c>
      <c r="C16" s="566"/>
      <c r="D16" s="565" t="str">
        <f>JL!F27</f>
        <v>Lívance z kynutého těsta, žahour z lesního ovoce, zakysaná slazená smetana</v>
      </c>
      <c r="E16" s="566"/>
      <c r="F16" s="565" t="str">
        <f>JL!I23</f>
        <v>Pečená krkovice po dijonsku, šťouchané brambory s pórkem</v>
      </c>
      <c r="G16" s="566"/>
      <c r="H16" s="565" t="str">
        <f>JL!L23</f>
        <v>Mexický hovězí guláš s hráškem sypaný sýrem, dušená rýže</v>
      </c>
      <c r="I16" s="566"/>
      <c r="J16" s="565" t="str">
        <f>JL!O19</f>
        <v>Smažený vepřový řízek z pečeně, vařené brambory s máslem, kyselá okurka</v>
      </c>
      <c r="K16" s="566"/>
    </row>
    <row r="17" spans="2:11" s="226" customFormat="1" ht="15.95" hidden="1" customHeight="1" thickBot="1">
      <c r="B17" s="224" t="s">
        <v>48</v>
      </c>
      <c r="C17" s="225" t="str">
        <f>JL!D21</f>
        <v>1a,3,6,9</v>
      </c>
      <c r="D17" s="224" t="s">
        <v>48</v>
      </c>
      <c r="E17" s="225" t="str">
        <f>JL!G29</f>
        <v>1a,3,7</v>
      </c>
      <c r="F17" s="224" t="s">
        <v>48</v>
      </c>
      <c r="G17" s="225" t="str">
        <f>JL!J25</f>
        <v>1a,10,7,12</v>
      </c>
      <c r="H17" s="224" t="s">
        <v>48</v>
      </c>
      <c r="I17" s="225" t="str">
        <f>JL!M25</f>
        <v>1a, 7,10,9</v>
      </c>
      <c r="J17" s="224" t="s">
        <v>48</v>
      </c>
      <c r="K17" s="225" t="str">
        <f>JL!P21</f>
        <v>1a,3,6,7,12</v>
      </c>
    </row>
    <row r="18" spans="2:11" s="218" customFormat="1" ht="5.0999999999999996" hidden="1" customHeight="1">
      <c r="B18" s="545"/>
      <c r="C18" s="546"/>
      <c r="D18" s="545"/>
      <c r="E18" s="546"/>
      <c r="F18" s="545"/>
      <c r="G18" s="546"/>
      <c r="H18" s="545"/>
      <c r="I18" s="546"/>
      <c r="J18" s="545"/>
      <c r="K18" s="546"/>
    </row>
    <row r="19" spans="2:11" s="230" customFormat="1" ht="24.95" customHeight="1">
      <c r="B19" s="567" t="s">
        <v>100</v>
      </c>
      <c r="C19" s="568"/>
      <c r="D19" s="567" t="str">
        <f>B19</f>
        <v>ODPOLEDNÍ SVAČINKA (11:00)</v>
      </c>
      <c r="E19" s="568"/>
      <c r="F19" s="567" t="str">
        <f>D19</f>
        <v>ODPOLEDNÍ SVAČINKA (11:00)</v>
      </c>
      <c r="G19" s="568"/>
      <c r="H19" s="567" t="str">
        <f>F19</f>
        <v>ODPOLEDNÍ SVAČINKA (11:00)</v>
      </c>
      <c r="I19" s="568"/>
      <c r="J19" s="567" t="str">
        <f>H19</f>
        <v>ODPOLEDNÍ SVAČINKA (11:00)</v>
      </c>
      <c r="K19" s="568"/>
    </row>
    <row r="20" spans="2:11" s="229" customFormat="1" ht="275.10000000000002" customHeight="1">
      <c r="B20" s="563" t="str">
        <f>'JL ŠKOLKA'!B20</f>
        <v>Obložený rohlík s máslem, šunkou a sýrem, zelenina</v>
      </c>
      <c r="C20" s="564"/>
      <c r="D20" s="563" t="str">
        <f>'JL ŠKOLKA'!D20</f>
        <v>Selský rohlík s rybičkovou pomazánkou</v>
      </c>
      <c r="E20" s="564"/>
      <c r="F20" s="563" t="str">
        <f>'JL ŠKOLKA'!F20</f>
        <v>Kukuřičný pufovaný chlebík s ochucenou lučinou a zeleninou</v>
      </c>
      <c r="G20" s="564"/>
      <c r="H20" s="563" t="str">
        <f>'JL ŠKOLKA'!H20</f>
        <v>Kefírová buchta s čoko-polevou (koláč na plechu), mléko</v>
      </c>
      <c r="I20" s="564"/>
      <c r="J20" s="563" t="str">
        <f>'JL ŠKOLKA'!J20</f>
        <v>Veka s medovým máslem, ovoce</v>
      </c>
      <c r="K20" s="564"/>
    </row>
    <row r="21" spans="2:11" s="226" customFormat="1" ht="15.95" customHeight="1" thickBot="1">
      <c r="B21" s="224" t="s">
        <v>48</v>
      </c>
      <c r="C21" s="228">
        <f>JL!D48</f>
        <v>0</v>
      </c>
      <c r="D21" s="224" t="s">
        <v>48</v>
      </c>
      <c r="E21" s="228">
        <f>JL!G48</f>
        <v>0</v>
      </c>
      <c r="F21" s="224" t="s">
        <v>48</v>
      </c>
      <c r="G21" s="228">
        <f>JL!J48</f>
        <v>0</v>
      </c>
      <c r="H21" s="224" t="s">
        <v>48</v>
      </c>
      <c r="I21" s="228">
        <f>JL!M48</f>
        <v>0</v>
      </c>
      <c r="J21" s="224" t="s">
        <v>48</v>
      </c>
      <c r="K21" s="228">
        <f>JL!P48</f>
        <v>0</v>
      </c>
    </row>
    <row r="22" spans="2:11" ht="0.95" customHeight="1" thickBot="1">
      <c r="B22" s="221"/>
      <c r="C22" s="222"/>
      <c r="D22" s="221"/>
      <c r="E22" s="222"/>
      <c r="F22" s="221"/>
      <c r="G22" s="222"/>
      <c r="H22" s="221"/>
      <c r="I22" s="222"/>
      <c r="J22" s="221"/>
      <c r="K22" s="222"/>
    </row>
    <row r="23" spans="2:11" ht="12" customHeight="1"/>
    <row r="24" spans="2:11" s="217" customFormat="1">
      <c r="B24" s="535" t="s">
        <v>96</v>
      </c>
      <c r="C24" s="535"/>
      <c r="E24" s="536" t="s">
        <v>95</v>
      </c>
      <c r="F24" s="536"/>
      <c r="G24" s="536"/>
      <c r="H24" s="536"/>
      <c r="I24" s="536"/>
      <c r="J24" s="536"/>
      <c r="K24" s="536"/>
    </row>
  </sheetData>
  <mergeCells count="78">
    <mergeCell ref="B24:C24"/>
    <mergeCell ref="E24:K24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  <mergeCell ref="B16:C16"/>
    <mergeCell ref="D16:E16"/>
    <mergeCell ref="F16:G16"/>
    <mergeCell ref="H16:I16"/>
    <mergeCell ref="J16:K16"/>
    <mergeCell ref="B18:C18"/>
    <mergeCell ref="D18:E18"/>
    <mergeCell ref="F18:G18"/>
    <mergeCell ref="H18:I18"/>
    <mergeCell ref="J18:K18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8:C8"/>
    <mergeCell ref="D8:E8"/>
    <mergeCell ref="F8:G8"/>
    <mergeCell ref="H8:I8"/>
    <mergeCell ref="J8:K8"/>
    <mergeCell ref="B10:C10"/>
    <mergeCell ref="D10:E10"/>
    <mergeCell ref="F10:G10"/>
    <mergeCell ref="H10:I10"/>
    <mergeCell ref="J10:K10"/>
    <mergeCell ref="B6:C6"/>
    <mergeCell ref="D6:E6"/>
    <mergeCell ref="F6:G6"/>
    <mergeCell ref="H6:I6"/>
    <mergeCell ref="J6:K6"/>
    <mergeCell ref="B7:C7"/>
    <mergeCell ref="D7:E7"/>
    <mergeCell ref="F7:G7"/>
    <mergeCell ref="H7:I7"/>
    <mergeCell ref="J7:K7"/>
    <mergeCell ref="B4:C4"/>
    <mergeCell ref="D4:E4"/>
    <mergeCell ref="F4:G4"/>
    <mergeCell ref="H4:I4"/>
    <mergeCell ref="J4:K4"/>
    <mergeCell ref="B5:C5"/>
    <mergeCell ref="D5:E5"/>
    <mergeCell ref="F5:G5"/>
    <mergeCell ref="H5:I5"/>
    <mergeCell ref="J5:K5"/>
    <mergeCell ref="B2:L2"/>
    <mergeCell ref="B3:C3"/>
    <mergeCell ref="D3:E3"/>
    <mergeCell ref="F3:G3"/>
    <mergeCell ref="H3:I3"/>
    <mergeCell ref="J3:K3"/>
  </mergeCells>
  <printOptions horizontalCentered="1" verticalCentered="1"/>
  <pageMargins left="0" right="0" top="0" bottom="0" header="0" footer="0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33"/>
  <sheetViews>
    <sheetView topLeftCell="B1" zoomScale="99" zoomScaleNormal="99" workbookViewId="0">
      <selection activeCell="L17" sqref="L17"/>
    </sheetView>
  </sheetViews>
  <sheetFormatPr defaultRowHeight="12.75"/>
  <cols>
    <col min="1" max="1" width="12.28515625" style="64" customWidth="1"/>
    <col min="2" max="2" width="10.140625" style="64" customWidth="1"/>
    <col min="3" max="4" width="15.7109375" style="64" customWidth="1"/>
    <col min="5" max="8" width="12.7109375" style="64" customWidth="1"/>
    <col min="9" max="10" width="12.7109375" style="64" hidden="1" customWidth="1"/>
    <col min="11" max="11" width="20.7109375" style="64" customWidth="1"/>
    <col min="12" max="13" width="12.7109375" style="64" customWidth="1"/>
    <col min="14" max="16384" width="9.140625" style="64"/>
  </cols>
  <sheetData>
    <row r="1" spans="1:13" ht="35.1" customHeight="1" thickTop="1" thickBot="1">
      <c r="A1" s="569" t="s">
        <v>56</v>
      </c>
      <c r="B1" s="570"/>
      <c r="C1" s="570"/>
      <c r="D1" s="570"/>
      <c r="E1" s="570"/>
      <c r="F1" s="570"/>
      <c r="G1" s="570"/>
      <c r="H1" s="570"/>
      <c r="I1" s="570"/>
      <c r="J1" s="570"/>
      <c r="K1" s="570"/>
      <c r="L1" s="570"/>
      <c r="M1" s="571"/>
    </row>
    <row r="2" spans="1:13" s="69" customFormat="1" ht="18" customHeight="1" thickTop="1" thickBot="1">
      <c r="A2" s="65" t="s">
        <v>57</v>
      </c>
      <c r="B2" s="65" t="s">
        <v>58</v>
      </c>
      <c r="C2" s="66" t="s">
        <v>59</v>
      </c>
      <c r="D2" s="67" t="s">
        <v>60</v>
      </c>
      <c r="E2" s="572" t="s">
        <v>61</v>
      </c>
      <c r="F2" s="572"/>
      <c r="G2" s="572" t="s">
        <v>62</v>
      </c>
      <c r="H2" s="572"/>
      <c r="I2" s="572" t="s">
        <v>63</v>
      </c>
      <c r="J2" s="572"/>
      <c r="K2" s="68" t="s">
        <v>64</v>
      </c>
      <c r="L2" s="573" t="s">
        <v>65</v>
      </c>
      <c r="M2" s="573"/>
    </row>
    <row r="3" spans="1:13" s="74" customFormat="1" ht="15" customHeight="1" thickTop="1" thickBot="1">
      <c r="A3" s="583">
        <f>JL!B10</f>
        <v>45229</v>
      </c>
      <c r="B3" s="584" t="s">
        <v>51</v>
      </c>
      <c r="C3" s="585" t="str">
        <f>JL!C12</f>
        <v>Drůbeží polévka s rýží a hráškem</v>
      </c>
      <c r="D3" s="585" t="str">
        <f>JL!C15</f>
        <v>Hrstková polévka</v>
      </c>
      <c r="E3" s="70" t="s">
        <v>53</v>
      </c>
      <c r="F3" s="71" t="s">
        <v>55</v>
      </c>
      <c r="G3" s="70" t="s">
        <v>53</v>
      </c>
      <c r="H3" s="71" t="s">
        <v>55</v>
      </c>
      <c r="I3" s="70" t="s">
        <v>53</v>
      </c>
      <c r="J3" s="71" t="s">
        <v>55</v>
      </c>
      <c r="K3" s="72" t="s">
        <v>54</v>
      </c>
      <c r="L3" s="70"/>
      <c r="M3" s="73" t="s">
        <v>66</v>
      </c>
    </row>
    <row r="4" spans="1:13" s="76" customFormat="1" ht="35.1" customHeight="1" thickBot="1">
      <c r="A4" s="577"/>
      <c r="B4" s="578"/>
      <c r="C4" s="580"/>
      <c r="D4" s="580"/>
      <c r="E4" s="574" t="str">
        <f>JL!C19</f>
        <v>Hovězí vařené (zadní), rajská omáčka, houskové knedlíky</v>
      </c>
      <c r="F4" s="575"/>
      <c r="G4" s="574" t="str">
        <f>JL!C23</f>
        <v>Kuřecí nudličky v kari-smetanové omáčce s hráškem a pórkem, dušená rýže</v>
      </c>
      <c r="H4" s="575"/>
      <c r="I4" s="574" t="str">
        <f>JL!E23</f>
        <v>2.</v>
      </c>
      <c r="J4" s="575"/>
      <c r="K4" s="75" t="str">
        <f>JL!C27</f>
        <v>Gratinovaný květák se sýrem a vejci, šťouchané brambory</v>
      </c>
      <c r="L4" s="574" t="str">
        <f>JL!C32</f>
        <v>Vepřový plátek na koření Gyros, smažené bramborové hranolky</v>
      </c>
      <c r="M4" s="576"/>
    </row>
    <row r="5" spans="1:13" s="81" customFormat="1" ht="26.1" customHeight="1" thickBot="1">
      <c r="A5" s="577"/>
      <c r="B5" s="578"/>
      <c r="C5" s="77">
        <v>6.12</v>
      </c>
      <c r="D5" s="77">
        <v>5.43</v>
      </c>
      <c r="E5" s="78">
        <v>33.799999999999997</v>
      </c>
      <c r="F5" s="79">
        <v>37.36</v>
      </c>
      <c r="G5" s="78">
        <v>33.03</v>
      </c>
      <c r="H5" s="79"/>
      <c r="I5" s="78"/>
      <c r="J5" s="79"/>
      <c r="K5" s="77">
        <v>25.42</v>
      </c>
      <c r="L5" s="78"/>
      <c r="M5" s="80">
        <v>49.36</v>
      </c>
    </row>
    <row r="6" spans="1:13" s="74" customFormat="1" ht="15" customHeight="1" thickBot="1">
      <c r="A6" s="577">
        <f>A3+1</f>
        <v>45230</v>
      </c>
      <c r="B6" s="578" t="s">
        <v>6</v>
      </c>
      <c r="C6" s="579" t="str">
        <f>JL!F12</f>
        <v>Hovězí vývar s ovesnými vločkami</v>
      </c>
      <c r="D6" s="579" t="str">
        <f>JL!F15</f>
        <v>Dršťková polévka</v>
      </c>
      <c r="E6" s="82" t="s">
        <v>53</v>
      </c>
      <c r="F6" s="83" t="s">
        <v>55</v>
      </c>
      <c r="G6" s="82" t="s">
        <v>53</v>
      </c>
      <c r="H6" s="83" t="s">
        <v>55</v>
      </c>
      <c r="I6" s="82" t="s">
        <v>53</v>
      </c>
      <c r="J6" s="83" t="s">
        <v>55</v>
      </c>
      <c r="K6" s="84" t="s">
        <v>54</v>
      </c>
      <c r="L6" s="82"/>
      <c r="M6" s="85" t="s">
        <v>66</v>
      </c>
    </row>
    <row r="7" spans="1:13" s="76" customFormat="1" ht="35.1" customHeight="1" thickBot="1">
      <c r="A7" s="577"/>
      <c r="B7" s="578"/>
      <c r="C7" s="580"/>
      <c r="D7" s="580"/>
      <c r="E7" s="581" t="str">
        <f>JL!F19</f>
        <v>Vepřová plec pečená na česneku po selsku, dušený špenát, bramborové knedlíky</v>
      </c>
      <c r="F7" s="582"/>
      <c r="G7" s="581" t="str">
        <f>JL!F23</f>
        <v>Přírodní sekaný řízek se slaninou a sýrem, bramborová kaše s máslem, okurka</v>
      </c>
      <c r="H7" s="582"/>
      <c r="I7" s="581" t="e">
        <f>JL!#REF!</f>
        <v>#REF!</v>
      </c>
      <c r="J7" s="582"/>
      <c r="K7" s="86" t="str">
        <f>JL!F27</f>
        <v>Lívance z kynutého těsta, žahour z lesního ovoce, zakysaná slazená smetana</v>
      </c>
      <c r="L7" s="586" t="str">
        <f>JL!F32</f>
        <v>Pomalu pečená vepřová panenka v česneku, grilovaná zelenina s tymiánem, opékané brambory</v>
      </c>
      <c r="M7" s="587"/>
    </row>
    <row r="8" spans="1:13" s="81" customFormat="1" ht="26.1" customHeight="1" thickBot="1">
      <c r="A8" s="577"/>
      <c r="B8" s="578"/>
      <c r="C8" s="77">
        <v>6.38</v>
      </c>
      <c r="D8" s="77">
        <v>6.21</v>
      </c>
      <c r="E8" s="78">
        <v>37.67</v>
      </c>
      <c r="F8" s="79">
        <v>40.67</v>
      </c>
      <c r="G8" s="78">
        <v>33.21</v>
      </c>
      <c r="H8" s="79">
        <v>35.75</v>
      </c>
      <c r="I8" s="78"/>
      <c r="J8" s="79"/>
      <c r="K8" s="77">
        <v>29.48</v>
      </c>
      <c r="L8" s="78"/>
      <c r="M8" s="80">
        <v>48.44</v>
      </c>
    </row>
    <row r="9" spans="1:13" s="74" customFormat="1" ht="15" customHeight="1" thickBot="1">
      <c r="A9" s="577">
        <f t="shared" ref="A9" si="0">A6+1</f>
        <v>45231</v>
      </c>
      <c r="B9" s="578" t="s">
        <v>52</v>
      </c>
      <c r="C9" s="579" t="str">
        <f>JL!I12</f>
        <v>Drůbeží vývar s krupiucí a vejcem</v>
      </c>
      <c r="D9" s="579" t="str">
        <f>JL!I15</f>
        <v>Čočková s uzeninou</v>
      </c>
      <c r="E9" s="82" t="s">
        <v>53</v>
      </c>
      <c r="F9" s="83" t="s">
        <v>55</v>
      </c>
      <c r="G9" s="82" t="s">
        <v>53</v>
      </c>
      <c r="H9" s="83" t="s">
        <v>55</v>
      </c>
      <c r="I9" s="82" t="s">
        <v>53</v>
      </c>
      <c r="J9" s="83" t="s">
        <v>55</v>
      </c>
      <c r="K9" s="84" t="s">
        <v>54</v>
      </c>
      <c r="L9" s="82"/>
      <c r="M9" s="85" t="s">
        <v>66</v>
      </c>
    </row>
    <row r="10" spans="1:13" s="76" customFormat="1" ht="35.1" customHeight="1" thickBot="1">
      <c r="A10" s="577"/>
      <c r="B10" s="578"/>
      <c r="C10" s="580"/>
      <c r="D10" s="580"/>
      <c r="E10" s="581" t="str">
        <f>JL!I19</f>
        <v>Dušený hovězí kýta s kaparovo-smetanovou oáčkou, dušená rýže</v>
      </c>
      <c r="F10" s="582"/>
      <c r="G10" s="581" t="str">
        <f>JL!I23</f>
        <v>Pečená krkovice po dijonsku, šťouchané brambory s pórkem</v>
      </c>
      <c r="H10" s="582"/>
      <c r="I10" s="586" t="e">
        <f>JL!#REF!</f>
        <v>#REF!</v>
      </c>
      <c r="J10" s="588"/>
      <c r="K10" s="86" t="str">
        <f>JL!I27</f>
        <v>Míchané těstoviny s brokolicí, vejci, smaženou cibulí a smetanou, sypané sýrem</v>
      </c>
      <c r="L10" s="581" t="str">
        <f>JL!H32</f>
        <v>PHAD KHI MOO
HOVĚZÍ WOK S THAJSKÝMI BYLINKAMI, JASMÍNOVÁ RÝŽE</v>
      </c>
      <c r="M10" s="589"/>
    </row>
    <row r="11" spans="1:13" s="81" customFormat="1" ht="26.1" customHeight="1" thickBot="1">
      <c r="A11" s="577"/>
      <c r="B11" s="578"/>
      <c r="C11" s="77">
        <v>6.91</v>
      </c>
      <c r="D11" s="77">
        <v>7.29</v>
      </c>
      <c r="E11" s="78">
        <v>32.56</v>
      </c>
      <c r="F11" s="79">
        <v>35.43</v>
      </c>
      <c r="G11" s="78">
        <v>29.46</v>
      </c>
      <c r="H11" s="79">
        <v>32.26</v>
      </c>
      <c r="I11" s="78"/>
      <c r="J11" s="79"/>
      <c r="K11" s="77">
        <v>26.95</v>
      </c>
      <c r="L11" s="78"/>
      <c r="M11" s="80">
        <v>48.32</v>
      </c>
    </row>
    <row r="12" spans="1:13" s="74" customFormat="1" ht="15" customHeight="1" thickBot="1">
      <c r="A12" s="577">
        <f t="shared" ref="A12" si="1">A9+1</f>
        <v>45232</v>
      </c>
      <c r="B12" s="578" t="s">
        <v>7</v>
      </c>
      <c r="C12" s="579" t="str">
        <f>JL!L12</f>
        <v>Hovězí polévka s kapáním</v>
      </c>
      <c r="D12" s="579" t="str">
        <f>JL!L15</f>
        <v>Zelná bílá s bramborami</v>
      </c>
      <c r="E12" s="82" t="s">
        <v>53</v>
      </c>
      <c r="F12" s="83" t="s">
        <v>55</v>
      </c>
      <c r="G12" s="82" t="s">
        <v>89</v>
      </c>
      <c r="H12" s="83"/>
      <c r="I12" s="82" t="s">
        <v>53</v>
      </c>
      <c r="J12" s="83" t="s">
        <v>55</v>
      </c>
      <c r="K12" s="84" t="s">
        <v>54</v>
      </c>
      <c r="L12" s="82"/>
      <c r="M12" s="85" t="s">
        <v>66</v>
      </c>
    </row>
    <row r="13" spans="1:13" s="76" customFormat="1" ht="35.1" customHeight="1" thickBot="1">
      <c r="A13" s="577"/>
      <c r="B13" s="578"/>
      <c r="C13" s="580"/>
      <c r="D13" s="580"/>
      <c r="E13" s="581" t="str">
        <f>JL!L19</f>
        <v>Pečený kuřecí špíz po provensálsku, přírodní šťáva, vařené brambory</v>
      </c>
      <c r="F13" s="582"/>
      <c r="G13" s="581" t="str">
        <f>JL!L23</f>
        <v>Mexický hovězí guláš s hráškem sypaný sýrem, dušená rýže</v>
      </c>
      <c r="H13" s="582"/>
      <c r="I13" s="581" t="e">
        <f>JL!#REF!</f>
        <v>#REF!</v>
      </c>
      <c r="J13" s="582"/>
      <c r="K13" s="86" t="str">
        <f>JL!L27</f>
        <v>Veggie rizoto alá "Paella" s luštěninami a baby kukuřicí, strouhané italské sýry</v>
      </c>
      <c r="L13" s="586" t="str">
        <f>JL!L32</f>
        <v>Pečená treska na jarní cibulce zapékaná se sýrem, vařené brambor, citron</v>
      </c>
      <c r="M13" s="587"/>
    </row>
    <row r="14" spans="1:13" s="81" customFormat="1" ht="26.1" customHeight="1" thickBot="1">
      <c r="A14" s="577"/>
      <c r="B14" s="578"/>
      <c r="C14" s="77">
        <v>5.08</v>
      </c>
      <c r="D14" s="77">
        <v>7.12</v>
      </c>
      <c r="E14" s="78">
        <v>29.48</v>
      </c>
      <c r="F14" s="79"/>
      <c r="G14" s="78">
        <v>31.09</v>
      </c>
      <c r="H14" s="79"/>
      <c r="I14" s="78"/>
      <c r="J14" s="79"/>
      <c r="K14" s="77">
        <v>26.47</v>
      </c>
      <c r="L14" s="78"/>
      <c r="M14" s="80">
        <v>68.599999999999994</v>
      </c>
    </row>
    <row r="15" spans="1:13" s="74" customFormat="1" ht="15" customHeight="1" thickBot="1">
      <c r="A15" s="577">
        <f t="shared" ref="A15" si="2">A12+1</f>
        <v>45233</v>
      </c>
      <c r="B15" s="578" t="s">
        <v>8</v>
      </c>
      <c r="C15" s="579" t="str">
        <f>JL!O12</f>
        <v>Slepičí polévka se strouháním</v>
      </c>
      <c r="D15" s="579" t="str">
        <f>JL!O15</f>
        <v>Šumavská bramboračka</v>
      </c>
      <c r="E15" s="82" t="s">
        <v>53</v>
      </c>
      <c r="F15" s="83" t="s">
        <v>55</v>
      </c>
      <c r="G15" s="82" t="s">
        <v>53</v>
      </c>
      <c r="H15" s="83" t="s">
        <v>55</v>
      </c>
      <c r="I15" s="82" t="s">
        <v>53</v>
      </c>
      <c r="J15" s="83" t="s">
        <v>55</v>
      </c>
      <c r="K15" s="84" t="s">
        <v>54</v>
      </c>
      <c r="L15" s="82"/>
      <c r="M15" s="85" t="s">
        <v>66</v>
      </c>
    </row>
    <row r="16" spans="1:13" s="76" customFormat="1" ht="35.1" customHeight="1" thickBot="1">
      <c r="A16" s="577"/>
      <c r="B16" s="578"/>
      <c r="C16" s="580"/>
      <c r="D16" s="580"/>
      <c r="E16" s="581" t="str">
        <f>JL!O19</f>
        <v>Smažený vepřový řízek z pečeně, vařené brambory s máslem, kyselá okurka</v>
      </c>
      <c r="F16" s="582"/>
      <c r="G16" s="581" t="str">
        <f>JL!O23</f>
        <v>Kuřecí kostky dle pražského uzenáře, vařené těstoviny</v>
      </c>
      <c r="H16" s="582"/>
      <c r="I16" s="586" t="e">
        <f>JL!#REF!</f>
        <v>#REF!</v>
      </c>
      <c r="J16" s="588"/>
      <c r="K16" s="86" t="str">
        <f>JL!O27</f>
        <v>Zapékané řecké brambory s balkánským sýrem, rajčaty a bylinkami</v>
      </c>
      <c r="L16" s="581" t="str">
        <f>JL!O32</f>
        <v>Plněný kuřecí závitek se slaninou, fazolkami, sýrem a uzenými rajčaty, smažené krokety</v>
      </c>
      <c r="M16" s="589"/>
    </row>
    <row r="17" spans="1:13" s="81" customFormat="1" ht="26.1" customHeight="1" thickBot="1">
      <c r="A17" s="591"/>
      <c r="B17" s="592"/>
      <c r="C17" s="77">
        <v>6.67</v>
      </c>
      <c r="D17" s="77">
        <v>9.6300000000000008</v>
      </c>
      <c r="E17" s="78">
        <v>28.01</v>
      </c>
      <c r="F17" s="79">
        <v>31.08</v>
      </c>
      <c r="G17" s="78">
        <v>37.46</v>
      </c>
      <c r="H17" s="79"/>
      <c r="I17" s="78"/>
      <c r="J17" s="79"/>
      <c r="K17" s="77">
        <v>21.78</v>
      </c>
      <c r="L17" s="78"/>
      <c r="M17" s="80">
        <v>46.41</v>
      </c>
    </row>
    <row r="18" spans="1:13" ht="20.25" customHeight="1" thickTop="1">
      <c r="A18" s="87"/>
    </row>
    <row r="19" spans="1:13" ht="31.5" customHeight="1">
      <c r="A19" s="590" t="s">
        <v>67</v>
      </c>
      <c r="B19" s="590"/>
      <c r="C19" s="590"/>
      <c r="D19" s="590"/>
      <c r="E19" s="590"/>
      <c r="F19" s="590"/>
      <c r="G19" s="590"/>
      <c r="H19" s="590"/>
      <c r="I19" s="590"/>
      <c r="J19" s="590"/>
      <c r="K19" s="590"/>
      <c r="L19" s="590"/>
      <c r="M19" s="590"/>
    </row>
    <row r="20" spans="1:13" ht="20.25" customHeight="1"/>
    <row r="21" spans="1:13" ht="20.25" customHeight="1"/>
    <row r="22" spans="1:13" ht="20.25" customHeight="1"/>
    <row r="23" spans="1:13" ht="20.25" customHeight="1"/>
    <row r="24" spans="1:13" ht="20.25" customHeight="1"/>
    <row r="25" spans="1:13" ht="20.25" customHeight="1"/>
    <row r="26" spans="1:13" ht="20.25" customHeight="1"/>
    <row r="27" spans="1:13" ht="20.25" customHeight="1"/>
    <row r="28" spans="1:13" ht="20.25" customHeight="1"/>
    <row r="29" spans="1:13" ht="20.25" customHeight="1"/>
    <row r="30" spans="1:13" ht="20.25" customHeight="1"/>
    <row r="31" spans="1:13" ht="20.25" customHeight="1"/>
    <row r="32" spans="1:13" ht="20.25" customHeight="1"/>
    <row r="33" ht="20.25" customHeight="1"/>
  </sheetData>
  <mergeCells count="46">
    <mergeCell ref="A19:M19"/>
    <mergeCell ref="I13:J13"/>
    <mergeCell ref="L13:M13"/>
    <mergeCell ref="A15:A17"/>
    <mergeCell ref="B15:B17"/>
    <mergeCell ref="C15:C16"/>
    <mergeCell ref="D15:D16"/>
    <mergeCell ref="E16:F16"/>
    <mergeCell ref="G16:H16"/>
    <mergeCell ref="I16:J16"/>
    <mergeCell ref="L16:M16"/>
    <mergeCell ref="A12:A14"/>
    <mergeCell ref="B12:B14"/>
    <mergeCell ref="C12:C13"/>
    <mergeCell ref="D12:D13"/>
    <mergeCell ref="E13:F13"/>
    <mergeCell ref="G13:H13"/>
    <mergeCell ref="L7:M7"/>
    <mergeCell ref="A9:A11"/>
    <mergeCell ref="B9:B11"/>
    <mergeCell ref="C9:C10"/>
    <mergeCell ref="D9:D10"/>
    <mergeCell ref="E10:F10"/>
    <mergeCell ref="G10:H10"/>
    <mergeCell ref="I10:J10"/>
    <mergeCell ref="L10:M10"/>
    <mergeCell ref="G4:H4"/>
    <mergeCell ref="I4:J4"/>
    <mergeCell ref="L4:M4"/>
    <mergeCell ref="A6:A8"/>
    <mergeCell ref="B6:B8"/>
    <mergeCell ref="C6:C7"/>
    <mergeCell ref="D6:D7"/>
    <mergeCell ref="E7:F7"/>
    <mergeCell ref="G7:H7"/>
    <mergeCell ref="I7:J7"/>
    <mergeCell ref="A3:A5"/>
    <mergeCell ref="B3:B5"/>
    <mergeCell ref="C3:C4"/>
    <mergeCell ref="D3:D4"/>
    <mergeCell ref="E4:F4"/>
    <mergeCell ref="A1:M1"/>
    <mergeCell ref="E2:F2"/>
    <mergeCell ref="G2:H2"/>
    <mergeCell ref="I2:J2"/>
    <mergeCell ref="L2:M2"/>
  </mergeCells>
  <printOptions horizontalCentered="1"/>
  <pageMargins left="7.874015748031496E-2" right="7.874015748031496E-2" top="7.874015748031496E-2" bottom="7.874015748031496E-2" header="7.874015748031496E-2" footer="7.874015748031496E-2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EDC7C-EC9C-4C83-895B-8733800069B1}">
  <sheetPr>
    <tabColor rgb="FFFFC000"/>
  </sheetPr>
  <dimension ref="A1:J192"/>
  <sheetViews>
    <sheetView showGridLines="0" zoomScale="85" zoomScaleNormal="85" workbookViewId="0">
      <selection activeCell="B9" sqref="B1:B1048576"/>
    </sheetView>
  </sheetViews>
  <sheetFormatPr defaultRowHeight="15.75"/>
  <cols>
    <col min="1" max="1" width="10.140625" style="325" bestFit="1" customWidth="1"/>
    <col min="2" max="2" width="12.7109375" style="326" customWidth="1"/>
    <col min="3" max="3" width="5.7109375" style="327" bestFit="1" customWidth="1"/>
    <col min="4" max="4" width="63.42578125" style="328" customWidth="1"/>
    <col min="5" max="5" width="34.42578125" style="325" customWidth="1"/>
    <col min="6" max="8" width="9.140625" style="325"/>
    <col min="9" max="9" width="22" style="325" customWidth="1"/>
    <col min="10" max="16384" width="9.140625" style="325"/>
  </cols>
  <sheetData>
    <row r="1" spans="1:10" ht="15" customHeight="1"/>
    <row r="2" spans="1:10" ht="15" customHeight="1">
      <c r="I2" s="329" t="s">
        <v>172</v>
      </c>
      <c r="J2" s="329"/>
    </row>
    <row r="3" spans="1:10" ht="15" customHeight="1">
      <c r="I3" s="330" t="s">
        <v>173</v>
      </c>
      <c r="J3" s="331" t="s">
        <v>174</v>
      </c>
    </row>
    <row r="4" spans="1:10" ht="18.95" customHeight="1">
      <c r="E4" s="332" t="s">
        <v>175</v>
      </c>
      <c r="I4" s="330" t="s">
        <v>176</v>
      </c>
      <c r="J4" s="331" t="s">
        <v>177</v>
      </c>
    </row>
    <row r="5" spans="1:10" ht="18.95" customHeight="1">
      <c r="A5" s="593">
        <f>B5</f>
        <v>45229</v>
      </c>
      <c r="B5" s="333">
        <f>JL!B10</f>
        <v>45229</v>
      </c>
      <c r="C5" s="334" t="s">
        <v>178</v>
      </c>
      <c r="D5" s="335" t="str">
        <f>JL!C12</f>
        <v>Drůbeží polévka s rýží a hráškem</v>
      </c>
      <c r="E5" s="335" t="str">
        <f>JL!D13</f>
        <v>1a,9,12,7,3</v>
      </c>
    </row>
    <row r="6" spans="1:10" ht="18.95" customHeight="1">
      <c r="A6" s="593"/>
      <c r="C6" s="334" t="s">
        <v>179</v>
      </c>
      <c r="D6" s="335" t="s">
        <v>233</v>
      </c>
      <c r="E6" s="335" t="s">
        <v>234</v>
      </c>
    </row>
    <row r="7" spans="1:10" ht="18.95" customHeight="1">
      <c r="A7" s="593"/>
      <c r="C7" s="334" t="s">
        <v>180</v>
      </c>
      <c r="D7" s="335" t="str">
        <f>JL!C23</f>
        <v>Kuřecí nudličky v kari-smetanové omáčce s hráškem a pórkem, dušená rýže</v>
      </c>
      <c r="E7" s="336" t="str">
        <f>JL!D25</f>
        <v>1a,7,12</v>
      </c>
    </row>
    <row r="8" spans="1:10" ht="18.95" customHeight="1">
      <c r="A8" s="593"/>
      <c r="C8" s="334" t="s">
        <v>181</v>
      </c>
      <c r="D8" s="335" t="str">
        <f>JL!C27</f>
        <v>Gratinovaný květák se sýrem a vejci, šťouchané brambory</v>
      </c>
      <c r="E8" s="335" t="str">
        <f>JL!D29</f>
        <v>1a, 3, 7, 12</v>
      </c>
    </row>
    <row r="9" spans="1:10" ht="18.95" customHeight="1">
      <c r="A9" s="593"/>
      <c r="C9" s="334" t="s">
        <v>182</v>
      </c>
      <c r="D9" s="335" t="str">
        <f>JL!C52</f>
        <v>340g Zeleninový talíř s cherry rajčátky a mozzarellou</v>
      </c>
      <c r="E9" s="337" t="str">
        <f>JL!D54</f>
        <v xml:space="preserve"> 7, 12,10,3</v>
      </c>
    </row>
    <row r="10" spans="1:10" ht="18.95" customHeight="1">
      <c r="E10" s="338"/>
    </row>
    <row r="11" spans="1:10" ht="18.95" customHeight="1">
      <c r="A11" s="593">
        <f>A5+1</f>
        <v>45230</v>
      </c>
      <c r="B11" s="339">
        <f>B5+1</f>
        <v>45230</v>
      </c>
      <c r="C11" s="334" t="s">
        <v>178</v>
      </c>
      <c r="D11" s="335" t="str">
        <f>JL!F15</f>
        <v>Dršťková polévka</v>
      </c>
      <c r="E11" s="335" t="str">
        <f>JL!G16</f>
        <v>1a,9</v>
      </c>
    </row>
    <row r="12" spans="1:10" ht="18.95" customHeight="1">
      <c r="A12" s="593"/>
      <c r="C12" s="334" t="s">
        <v>179</v>
      </c>
      <c r="D12" s="335" t="str">
        <f>JL!F19</f>
        <v>Vepřová plec pečená na česneku po selsku, dušený špenát, bramborové knedlíky</v>
      </c>
      <c r="E12" s="335" t="str">
        <f>JL!G21</f>
        <v>1a, 3, 7, 12</v>
      </c>
    </row>
    <row r="13" spans="1:10" ht="18.95" customHeight="1">
      <c r="A13" s="593"/>
      <c r="C13" s="334" t="s">
        <v>180</v>
      </c>
      <c r="D13" s="335" t="str">
        <f>JL!F23</f>
        <v>Přírodní sekaný řízek se slaninou a sýrem, bramborová kaše s máslem, okurka</v>
      </c>
      <c r="E13" s="336" t="str">
        <f>JL!G25</f>
        <v>1a, 3, 7, 9, 12</v>
      </c>
    </row>
    <row r="14" spans="1:10" ht="18.95" customHeight="1">
      <c r="A14" s="593"/>
      <c r="C14" s="334" t="s">
        <v>181</v>
      </c>
      <c r="D14" s="335" t="str">
        <f>JL!F27</f>
        <v>Lívance z kynutého těsta, žahour z lesního ovoce, zakysaná slazená smetana</v>
      </c>
      <c r="E14" s="335" t="str">
        <f>JL!G29</f>
        <v>1a,3,7</v>
      </c>
    </row>
    <row r="15" spans="1:10" ht="18.95" customHeight="1">
      <c r="A15" s="593"/>
      <c r="C15" s="334" t="s">
        <v>182</v>
      </c>
      <c r="D15" s="335" t="str">
        <f>JL!F52</f>
        <v>345g Zelrninový talíř s tuňákem a vařeným vejcem</v>
      </c>
      <c r="E15" s="337" t="str">
        <f>JL!G54</f>
        <v xml:space="preserve"> 3, 4,10</v>
      </c>
    </row>
    <row r="16" spans="1:10" ht="18.95" customHeight="1">
      <c r="E16" s="338"/>
    </row>
    <row r="17" spans="1:5" ht="18.95" customHeight="1">
      <c r="A17" s="593">
        <f>B17</f>
        <v>45231</v>
      </c>
      <c r="B17" s="339">
        <f>B11+1</f>
        <v>45231</v>
      </c>
      <c r="C17" s="334" t="s">
        <v>178</v>
      </c>
      <c r="D17" s="344" t="str">
        <f>JL!I12</f>
        <v>Drůbeží vývar s krupiucí a vejcem</v>
      </c>
      <c r="E17" s="335" t="str">
        <f>JL!J13</f>
        <v>1A, 10, 7, 3</v>
      </c>
    </row>
    <row r="18" spans="1:5" ht="18.95" customHeight="1">
      <c r="A18" s="593"/>
      <c r="C18" s="334" t="s">
        <v>179</v>
      </c>
      <c r="D18" s="335" t="str">
        <f>JL!I19</f>
        <v>Dušený hovězí kýta s kaparovo-smetanovou oáčkou, dušená rýže</v>
      </c>
      <c r="E18" s="335" t="str">
        <f>JL!J21</f>
        <v>1a,12,10,7</v>
      </c>
    </row>
    <row r="19" spans="1:5" ht="18.95" customHeight="1">
      <c r="A19" s="593"/>
      <c r="C19" s="334" t="s">
        <v>180</v>
      </c>
      <c r="D19" s="335" t="str">
        <f>JL!I23</f>
        <v>Pečená krkovice po dijonsku, šťouchané brambory s pórkem</v>
      </c>
      <c r="E19" s="336" t="str">
        <f>JL!J25</f>
        <v>1a,10,7,12</v>
      </c>
    </row>
    <row r="20" spans="1:5" ht="18.95" customHeight="1">
      <c r="A20" s="593"/>
      <c r="C20" s="334" t="s">
        <v>181</v>
      </c>
      <c r="D20" s="335" t="str">
        <f>JL!I27</f>
        <v>Míchané těstoviny s brokolicí, vejci, smaženou cibulí a smetanou, sypané sýrem</v>
      </c>
      <c r="E20" s="335" t="str">
        <f>JL!J29</f>
        <v>3,1a,7</v>
      </c>
    </row>
    <row r="21" spans="1:5" ht="18.95" customHeight="1">
      <c r="A21" s="593"/>
      <c r="C21" s="334" t="s">
        <v>182</v>
      </c>
      <c r="D21" s="335" t="str">
        <f>JL!I52</f>
        <v>340g Zeleninový talíř se smaženým sojovým masem a dressingem</v>
      </c>
      <c r="E21" s="337" t="str">
        <f>JL!J54</f>
        <v>6,9,7,10</v>
      </c>
    </row>
    <row r="22" spans="1:5" ht="18.95" customHeight="1">
      <c r="E22" s="338"/>
    </row>
    <row r="23" spans="1:5" ht="18.95" customHeight="1">
      <c r="A23" s="593">
        <f>B23</f>
        <v>45232</v>
      </c>
      <c r="B23" s="339">
        <f>B17+1</f>
        <v>45232</v>
      </c>
      <c r="C23" s="334" t="s">
        <v>178</v>
      </c>
      <c r="D23" s="335" t="str">
        <f>JL!L15</f>
        <v>Zelná bílá s bramborami</v>
      </c>
      <c r="E23" s="335" t="str">
        <f>JL!M16</f>
        <v>1a, 7, 10, 9</v>
      </c>
    </row>
    <row r="24" spans="1:5" ht="18.95" customHeight="1">
      <c r="A24" s="593"/>
      <c r="C24" s="334" t="s">
        <v>179</v>
      </c>
      <c r="D24" s="335" t="s">
        <v>231</v>
      </c>
      <c r="E24" s="335" t="s">
        <v>232</v>
      </c>
    </row>
    <row r="25" spans="1:5" ht="18.95" customHeight="1">
      <c r="A25" s="593"/>
      <c r="C25" s="334" t="s">
        <v>180</v>
      </c>
      <c r="D25" s="335" t="str">
        <f>JL!L23</f>
        <v>Mexický hovězí guláš s hráškem sypaný sýrem, dušená rýže</v>
      </c>
      <c r="E25" s="336" t="str">
        <f>JL!M25</f>
        <v>1a, 7,10,9</v>
      </c>
    </row>
    <row r="26" spans="1:5" ht="18.95" customHeight="1">
      <c r="A26" s="593"/>
      <c r="C26" s="334" t="s">
        <v>181</v>
      </c>
      <c r="D26" s="335" t="str">
        <f>JL!L27</f>
        <v>Veggie rizoto alá "Paella" s luštěninami a baby kukuřicí, strouhané italské sýry</v>
      </c>
      <c r="E26" s="335" t="str">
        <f>JL!M29</f>
        <v>7,6,10,12</v>
      </c>
    </row>
    <row r="27" spans="1:5" ht="18.95" customHeight="1">
      <c r="A27" s="593"/>
      <c r="C27" s="334" t="s">
        <v>182</v>
      </c>
      <c r="D27" s="335" t="str">
        <f>JL!L52</f>
        <v>350g  Zeleninový talíř Caesar s kuřecími kousky a krutony</v>
      </c>
      <c r="E27" s="337" t="str">
        <f>JL!M54</f>
        <v>1a, 3, 7, 10, 12</v>
      </c>
    </row>
    <row r="28" spans="1:5" ht="18.95" customHeight="1">
      <c r="E28" s="338"/>
    </row>
    <row r="29" spans="1:5" ht="18.95" customHeight="1">
      <c r="A29" s="593">
        <f>B29</f>
        <v>45233</v>
      </c>
      <c r="B29" s="339">
        <f>B23+1</f>
        <v>45233</v>
      </c>
      <c r="C29" s="334" t="s">
        <v>178</v>
      </c>
      <c r="D29" s="335" t="str">
        <f>JL!O12</f>
        <v>Slepičí polévka se strouháním</v>
      </c>
      <c r="E29" s="335" t="str">
        <f>JL!P13</f>
        <v>1a, 3, 9</v>
      </c>
    </row>
    <row r="30" spans="1:5" ht="18.95" customHeight="1">
      <c r="A30" s="593"/>
      <c r="C30" s="334" t="s">
        <v>179</v>
      </c>
      <c r="D30" s="335" t="str">
        <f>JL!O19</f>
        <v>Smažený vepřový řízek z pečeně, vařené brambory s máslem, kyselá okurka</v>
      </c>
      <c r="E30" s="335" t="str">
        <f>JL!P21</f>
        <v>1a,3,6,7,12</v>
      </c>
    </row>
    <row r="31" spans="1:5" ht="18.95" customHeight="1">
      <c r="A31" s="593"/>
      <c r="C31" s="334" t="s">
        <v>180</v>
      </c>
      <c r="D31" s="335" t="str">
        <f>JL!O23</f>
        <v>Kuřecí kostky dle pražského uzenáře, vařené těstoviny</v>
      </c>
      <c r="E31" s="336" t="str">
        <f>JL!P25</f>
        <v>1a,7,10,3</v>
      </c>
    </row>
    <row r="32" spans="1:5" ht="18.95" customHeight="1">
      <c r="A32" s="593"/>
      <c r="C32" s="334" t="s">
        <v>181</v>
      </c>
      <c r="D32" s="335" t="str">
        <f>JL!O27</f>
        <v>Zapékané řecké brambory s balkánským sýrem, rajčaty a bylinkami</v>
      </c>
      <c r="E32" s="335" t="str">
        <f>JL!P29</f>
        <v>3, 7, 9, 12</v>
      </c>
    </row>
    <row r="33" spans="1:5" ht="18.95" customHeight="1">
      <c r="A33" s="593"/>
      <c r="C33" s="334" t="s">
        <v>182</v>
      </c>
      <c r="D33" s="335" t="str">
        <f>JL!O52</f>
        <v>345g Zeleninový talíř s pečenou šunkou a sýrem</v>
      </c>
      <c r="E33" s="337">
        <f>JL!P54</f>
        <v>7.9</v>
      </c>
    </row>
    <row r="34" spans="1:5" ht="18.95" customHeight="1"/>
    <row r="35" spans="1:5" ht="18.95" customHeight="1">
      <c r="C35" s="342"/>
    </row>
    <row r="36" spans="1:5" ht="18.95" customHeight="1">
      <c r="C36" s="342"/>
    </row>
    <row r="37" spans="1:5" ht="18.95" customHeight="1">
      <c r="C37" s="342"/>
    </row>
    <row r="38" spans="1:5" ht="18.95" customHeight="1">
      <c r="C38" s="342"/>
    </row>
    <row r="39" spans="1:5" ht="18.95" customHeight="1"/>
    <row r="40" spans="1:5" ht="18.95" customHeight="1"/>
    <row r="41" spans="1:5" ht="18.95" customHeight="1"/>
    <row r="42" spans="1:5" ht="18.95" customHeight="1"/>
    <row r="43" spans="1:5" ht="18.95" customHeight="1">
      <c r="B43" s="341"/>
    </row>
    <row r="44" spans="1:5" ht="18.95" customHeight="1">
      <c r="C44" s="342"/>
    </row>
    <row r="45" spans="1:5" ht="18.95" customHeight="1">
      <c r="C45" s="342"/>
    </row>
    <row r="46" spans="1:5" ht="18.95" customHeight="1">
      <c r="C46" s="342"/>
    </row>
    <row r="47" spans="1:5" ht="18.95" customHeight="1">
      <c r="C47" s="342"/>
    </row>
    <row r="48" spans="1:5" ht="18.95" customHeight="1">
      <c r="C48" s="342"/>
    </row>
    <row r="49" spans="2:3" ht="18.95" customHeight="1"/>
    <row r="50" spans="2:3" ht="18.95" customHeight="1"/>
    <row r="51" spans="2:3" ht="18.95" customHeight="1"/>
    <row r="52" spans="2:3" ht="18.95" customHeight="1"/>
    <row r="53" spans="2:3" ht="18.95" customHeight="1">
      <c r="B53" s="341"/>
    </row>
    <row r="54" spans="2:3" ht="18.95" customHeight="1">
      <c r="C54" s="342"/>
    </row>
    <row r="55" spans="2:3" ht="18.95" customHeight="1">
      <c r="C55" s="342"/>
    </row>
    <row r="56" spans="2:3" ht="18.95" customHeight="1">
      <c r="C56" s="342"/>
    </row>
    <row r="57" spans="2:3" ht="18.95" customHeight="1">
      <c r="C57" s="342"/>
    </row>
    <row r="58" spans="2:3" ht="18.95" customHeight="1">
      <c r="C58" s="342"/>
    </row>
    <row r="59" spans="2:3" ht="18.95" customHeight="1"/>
    <row r="60" spans="2:3" ht="18.95" customHeight="1"/>
    <row r="61" spans="2:3" ht="18.95" customHeight="1"/>
    <row r="62" spans="2:3" ht="18.95" customHeight="1"/>
    <row r="63" spans="2:3" ht="18.95" customHeight="1">
      <c r="B63" s="341"/>
    </row>
    <row r="64" spans="2:3" ht="18.95" customHeight="1">
      <c r="C64" s="342"/>
    </row>
    <row r="65" spans="2:3" ht="18.95" customHeight="1">
      <c r="C65" s="342"/>
    </row>
    <row r="66" spans="2:3" ht="18.95" customHeight="1">
      <c r="C66" s="342"/>
    </row>
    <row r="67" spans="2:3" ht="18.95" customHeight="1">
      <c r="C67" s="342"/>
    </row>
    <row r="68" spans="2:3" ht="18.95" customHeight="1">
      <c r="C68" s="342"/>
    </row>
    <row r="69" spans="2:3" ht="18.95" customHeight="1"/>
    <row r="70" spans="2:3" ht="18.95" customHeight="1"/>
    <row r="71" spans="2:3" ht="18.95" customHeight="1"/>
    <row r="72" spans="2:3" ht="18.95" customHeight="1"/>
    <row r="73" spans="2:3" ht="18.95" customHeight="1">
      <c r="B73" s="341"/>
    </row>
    <row r="74" spans="2:3" ht="18.95" customHeight="1">
      <c r="C74" s="342"/>
    </row>
    <row r="75" spans="2:3" ht="15" customHeight="1">
      <c r="C75" s="342"/>
    </row>
    <row r="76" spans="2:3" ht="15" customHeight="1">
      <c r="C76" s="342"/>
    </row>
    <row r="77" spans="2:3" ht="15" customHeight="1">
      <c r="C77" s="342"/>
    </row>
    <row r="78" spans="2:3" ht="15" customHeight="1">
      <c r="C78" s="342"/>
    </row>
    <row r="79" spans="2:3" ht="15" customHeight="1"/>
    <row r="80" spans="2:3" ht="15" customHeight="1"/>
    <row r="81" spans="2:4" ht="15" customHeight="1"/>
    <row r="82" spans="2:4" ht="15" customHeight="1">
      <c r="D82" s="340"/>
    </row>
    <row r="83" spans="2:4" ht="15" customHeight="1">
      <c r="D83" s="340"/>
    </row>
    <row r="84" spans="2:4" ht="15" customHeight="1"/>
    <row r="85" spans="2:4" ht="15" customHeight="1"/>
    <row r="86" spans="2:4" ht="15" customHeight="1"/>
    <row r="87" spans="2:4" ht="15" customHeight="1">
      <c r="B87" s="341"/>
    </row>
    <row r="88" spans="2:4" ht="15" customHeight="1">
      <c r="C88" s="342"/>
    </row>
    <row r="89" spans="2:4" ht="15" customHeight="1">
      <c r="C89" s="342"/>
    </row>
    <row r="90" spans="2:4" ht="15" customHeight="1">
      <c r="C90" s="342"/>
    </row>
    <row r="91" spans="2:4" ht="15" customHeight="1">
      <c r="C91" s="342"/>
    </row>
    <row r="92" spans="2:4" ht="15" customHeight="1">
      <c r="C92" s="342"/>
    </row>
    <row r="93" spans="2:4" ht="15" customHeight="1"/>
    <row r="94" spans="2:4" ht="15" customHeight="1"/>
    <row r="95" spans="2:4" ht="15" customHeight="1"/>
    <row r="96" spans="2:4" ht="15" customHeight="1"/>
    <row r="97" spans="2:3" ht="15" customHeight="1">
      <c r="B97" s="341"/>
    </row>
    <row r="98" spans="2:3" ht="15" customHeight="1">
      <c r="C98" s="342"/>
    </row>
    <row r="99" spans="2:3" ht="15" customHeight="1">
      <c r="C99" s="342"/>
    </row>
    <row r="100" spans="2:3" ht="15" customHeight="1">
      <c r="C100" s="342"/>
    </row>
    <row r="101" spans="2:3" ht="15" customHeight="1">
      <c r="C101" s="342"/>
    </row>
    <row r="102" spans="2:3" ht="15" customHeight="1">
      <c r="C102" s="342"/>
    </row>
    <row r="103" spans="2:3" ht="15" customHeight="1"/>
    <row r="104" spans="2:3" ht="15" customHeight="1"/>
    <row r="105" spans="2:3" ht="15" customHeight="1"/>
    <row r="106" spans="2:3" ht="15" customHeight="1"/>
    <row r="107" spans="2:3" ht="15" customHeight="1">
      <c r="B107" s="341"/>
    </row>
    <row r="108" spans="2:3" ht="15" customHeight="1">
      <c r="C108" s="342"/>
    </row>
    <row r="109" spans="2:3" ht="15" customHeight="1">
      <c r="C109" s="342"/>
    </row>
    <row r="110" spans="2:3" ht="15" customHeight="1">
      <c r="C110" s="342"/>
    </row>
    <row r="111" spans="2:3" ht="15" customHeight="1">
      <c r="C111" s="342"/>
    </row>
    <row r="112" spans="2:3" ht="15" customHeight="1">
      <c r="C112" s="342"/>
    </row>
    <row r="113" spans="2:3" ht="15" customHeight="1"/>
    <row r="114" spans="2:3" ht="15" customHeight="1"/>
    <row r="115" spans="2:3" ht="15" customHeight="1"/>
    <row r="116" spans="2:3" ht="15" customHeight="1"/>
    <row r="117" spans="2:3" ht="15" customHeight="1">
      <c r="B117" s="341"/>
    </row>
    <row r="118" spans="2:3" ht="15" customHeight="1">
      <c r="C118" s="342"/>
    </row>
    <row r="119" spans="2:3" ht="15" customHeight="1">
      <c r="C119" s="342"/>
    </row>
    <row r="120" spans="2:3" ht="15" customHeight="1">
      <c r="C120" s="342"/>
    </row>
    <row r="121" spans="2:3" ht="15" customHeight="1">
      <c r="C121" s="342"/>
    </row>
    <row r="122" spans="2:3" ht="15" customHeight="1">
      <c r="C122" s="342"/>
    </row>
    <row r="123" spans="2:3" ht="15" customHeight="1"/>
    <row r="124" spans="2:3" ht="15" customHeight="1"/>
    <row r="125" spans="2:3" ht="15" customHeight="1"/>
    <row r="126" spans="2:3" ht="15" customHeight="1"/>
    <row r="127" spans="2:3" ht="15" customHeight="1">
      <c r="B127" s="341"/>
    </row>
    <row r="128" spans="2:3" ht="15" customHeight="1">
      <c r="C128" s="342"/>
    </row>
    <row r="129" spans="2:4" ht="15" customHeight="1">
      <c r="C129" s="342"/>
    </row>
    <row r="130" spans="2:4" ht="15" customHeight="1">
      <c r="C130" s="342"/>
    </row>
    <row r="131" spans="2:4" ht="15" customHeight="1">
      <c r="C131" s="342"/>
    </row>
    <row r="132" spans="2:4" ht="15" customHeight="1">
      <c r="C132" s="342"/>
    </row>
    <row r="133" spans="2:4" ht="15" customHeight="1"/>
    <row r="134" spans="2:4" ht="15" customHeight="1"/>
    <row r="135" spans="2:4" ht="15" customHeight="1"/>
    <row r="136" spans="2:4" ht="15" customHeight="1"/>
    <row r="137" spans="2:4" ht="15" customHeight="1"/>
    <row r="138" spans="2:4" ht="15" customHeight="1">
      <c r="D138" s="340"/>
    </row>
    <row r="139" spans="2:4" ht="15" customHeight="1"/>
    <row r="140" spans="2:4" ht="15" customHeight="1"/>
    <row r="141" spans="2:4" ht="15" customHeight="1">
      <c r="B141" s="341"/>
    </row>
    <row r="142" spans="2:4" ht="15" customHeight="1">
      <c r="C142" s="342"/>
    </row>
    <row r="143" spans="2:4" ht="15" customHeight="1">
      <c r="C143" s="342"/>
    </row>
    <row r="144" spans="2:4" ht="15" customHeight="1">
      <c r="C144" s="342"/>
    </row>
    <row r="145" spans="2:3" ht="15" customHeight="1">
      <c r="C145" s="342"/>
    </row>
    <row r="146" spans="2:3" ht="15" customHeight="1">
      <c r="C146" s="342"/>
    </row>
    <row r="147" spans="2:3" ht="15" customHeight="1"/>
    <row r="148" spans="2:3" ht="15" customHeight="1"/>
    <row r="149" spans="2:3" ht="15" customHeight="1"/>
    <row r="150" spans="2:3" ht="15" customHeight="1"/>
    <row r="151" spans="2:3" ht="15" customHeight="1">
      <c r="B151" s="341"/>
    </row>
    <row r="152" spans="2:3" ht="15" customHeight="1">
      <c r="C152" s="342"/>
    </row>
    <row r="153" spans="2:3" ht="15" customHeight="1">
      <c r="C153" s="342"/>
    </row>
    <row r="154" spans="2:3" ht="15" customHeight="1">
      <c r="C154" s="342"/>
    </row>
    <row r="155" spans="2:3" ht="15" customHeight="1">
      <c r="C155" s="342"/>
    </row>
    <row r="156" spans="2:3" ht="15" customHeight="1">
      <c r="C156" s="342"/>
    </row>
    <row r="157" spans="2:3" ht="15" customHeight="1"/>
    <row r="158" spans="2:3" ht="15" customHeight="1"/>
    <row r="159" spans="2:3" ht="15" customHeight="1"/>
    <row r="160" spans="2:3" ht="15" customHeight="1"/>
    <row r="161" spans="2:4" ht="15" customHeight="1">
      <c r="B161" s="341"/>
    </row>
    <row r="162" spans="2:4" ht="15" customHeight="1">
      <c r="C162" s="342"/>
    </row>
    <row r="163" spans="2:4" ht="15" customHeight="1">
      <c r="C163" s="342"/>
    </row>
    <row r="164" spans="2:4" ht="15" customHeight="1">
      <c r="C164" s="342"/>
    </row>
    <row r="165" spans="2:4" ht="15" customHeight="1">
      <c r="C165" s="342"/>
    </row>
    <row r="166" spans="2:4" ht="15" customHeight="1">
      <c r="C166" s="342"/>
    </row>
    <row r="167" spans="2:4" ht="15" customHeight="1"/>
    <row r="168" spans="2:4" ht="15" customHeight="1"/>
    <row r="169" spans="2:4" ht="15" customHeight="1"/>
    <row r="170" spans="2:4" ht="15" customHeight="1"/>
    <row r="171" spans="2:4" ht="15" customHeight="1">
      <c r="B171" s="341"/>
    </row>
    <row r="172" spans="2:4" ht="15" customHeight="1">
      <c r="C172" s="342"/>
      <c r="D172" s="343"/>
    </row>
    <row r="173" spans="2:4" ht="15" customHeight="1">
      <c r="C173" s="342"/>
    </row>
    <row r="174" spans="2:4" ht="15" customHeight="1">
      <c r="C174" s="342"/>
    </row>
    <row r="175" spans="2:4" ht="15" customHeight="1">
      <c r="C175" s="342"/>
    </row>
    <row r="176" spans="2:4" ht="15" customHeight="1">
      <c r="C176" s="342"/>
      <c r="D176" s="343"/>
    </row>
    <row r="177" spans="2:4" ht="15" customHeight="1"/>
    <row r="178" spans="2:4" ht="15" customHeight="1"/>
    <row r="179" spans="2:4" ht="15" customHeight="1"/>
    <row r="180" spans="2:4" ht="15" customHeight="1"/>
    <row r="181" spans="2:4" ht="15" customHeight="1">
      <c r="B181" s="341"/>
    </row>
    <row r="182" spans="2:4" ht="15" customHeight="1">
      <c r="C182" s="342"/>
      <c r="D182" s="343"/>
    </row>
    <row r="183" spans="2:4" ht="15" customHeight="1">
      <c r="C183" s="342"/>
    </row>
    <row r="184" spans="2:4" ht="15" customHeight="1">
      <c r="C184" s="342"/>
    </row>
    <row r="185" spans="2:4" ht="15" customHeight="1">
      <c r="C185" s="342"/>
    </row>
    <row r="186" spans="2:4" ht="15" customHeight="1">
      <c r="C186" s="342"/>
      <c r="D186" s="343"/>
    </row>
    <row r="187" spans="2:4" ht="15" customHeight="1"/>
    <row r="188" spans="2:4" ht="15" customHeight="1"/>
    <row r="189" spans="2:4" ht="15" customHeight="1"/>
    <row r="190" spans="2:4" ht="15" customHeight="1"/>
    <row r="191" spans="2:4" ht="15" customHeight="1"/>
    <row r="192" spans="2:4" ht="15" customHeight="1"/>
  </sheetData>
  <sheetProtection selectLockedCells="1"/>
  <mergeCells count="5">
    <mergeCell ref="A5:A9"/>
    <mergeCell ref="A11:A15"/>
    <mergeCell ref="A17:A21"/>
    <mergeCell ref="A23:A27"/>
    <mergeCell ref="A29:A33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>
                <anchor moveWithCells="1" sizeWithCells="1">
                  <from>
                    <xdr:col>5</xdr:col>
                    <xdr:colOff>9525</xdr:colOff>
                    <xdr:row>1</xdr:row>
                    <xdr:rowOff>28575</xdr:rowOff>
                  </from>
                  <to>
                    <xdr:col>7</xdr:col>
                    <xdr:colOff>9525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81549-5715-4546-8B07-FBF50DC9B1E1}">
  <sheetPr>
    <pageSetUpPr fitToPage="1"/>
  </sheetPr>
  <dimension ref="A1:U63"/>
  <sheetViews>
    <sheetView view="pageBreakPreview" zoomScale="80" zoomScaleNormal="70" zoomScaleSheetLayoutView="80" workbookViewId="0">
      <selection activeCell="B9" sqref="B1:B1048576"/>
    </sheetView>
  </sheetViews>
  <sheetFormatPr defaultRowHeight="16.5"/>
  <cols>
    <col min="1" max="1" width="14.7109375" style="2" customWidth="1"/>
    <col min="2" max="2" width="15.7109375" style="429" customWidth="1"/>
    <col min="3" max="3" width="85.7109375" style="43" customWidth="1"/>
    <col min="4" max="6" width="0.140625" style="2" customWidth="1"/>
    <col min="7" max="8" width="9.85546875" style="140" customWidth="1"/>
    <col min="9" max="9" width="9.85546875" style="141" customWidth="1"/>
    <col min="10" max="10" width="3.7109375" style="141" customWidth="1"/>
    <col min="11" max="11" width="9.7109375" style="141" customWidth="1"/>
    <col min="12" max="12" width="17.7109375" style="381" customWidth="1"/>
    <col min="13" max="13" width="9.7109375" style="141" hidden="1" customWidth="1"/>
    <col min="14" max="14" width="10.7109375" style="142" hidden="1" customWidth="1"/>
    <col min="15" max="15" width="9.7109375" style="180" customWidth="1"/>
    <col min="16" max="16" width="7.7109375" style="2" customWidth="1"/>
    <col min="17" max="16384" width="9.140625" style="2"/>
  </cols>
  <sheetData>
    <row r="1" spans="1:21" ht="22.5" customHeight="1" thickBot="1">
      <c r="A1" s="594" t="s">
        <v>10</v>
      </c>
      <c r="B1" s="595"/>
      <c r="C1" s="595"/>
      <c r="D1" s="595"/>
      <c r="E1" s="596"/>
      <c r="F1" s="596"/>
      <c r="G1" s="596"/>
      <c r="H1" s="596"/>
      <c r="I1" s="596"/>
      <c r="J1" s="596"/>
      <c r="K1" s="596"/>
      <c r="L1" s="596"/>
      <c r="M1" s="596"/>
      <c r="N1" s="596"/>
      <c r="O1" s="596"/>
      <c r="P1" s="597"/>
      <c r="Q1" s="1"/>
      <c r="R1" s="1"/>
      <c r="S1" s="1"/>
      <c r="T1" s="1"/>
      <c r="U1" s="1"/>
    </row>
    <row r="2" spans="1:21" ht="4.1500000000000004" customHeight="1" thickBot="1">
      <c r="A2" s="598"/>
      <c r="B2" s="598"/>
      <c r="C2" s="598"/>
      <c r="D2" s="117"/>
      <c r="E2" s="117"/>
      <c r="F2" s="117"/>
      <c r="G2" s="118"/>
      <c r="H2" s="118"/>
      <c r="I2" s="119"/>
      <c r="J2" s="120"/>
      <c r="K2" s="120"/>
      <c r="L2" s="372"/>
      <c r="M2" s="120"/>
      <c r="N2" s="121"/>
      <c r="O2" s="177"/>
    </row>
    <row r="3" spans="1:21" s="366" customFormat="1" ht="27.75" customHeight="1">
      <c r="A3" s="599"/>
      <c r="B3" s="600"/>
      <c r="C3" s="599"/>
      <c r="D3" s="357" t="s">
        <v>78</v>
      </c>
      <c r="E3" s="357"/>
      <c r="F3" s="357" t="s">
        <v>79</v>
      </c>
      <c r="G3" s="361" t="s">
        <v>164</v>
      </c>
      <c r="H3" s="404" t="s">
        <v>167</v>
      </c>
      <c r="I3" s="362" t="s">
        <v>82</v>
      </c>
      <c r="J3" s="358" t="s">
        <v>185</v>
      </c>
      <c r="K3" s="363" t="s">
        <v>165</v>
      </c>
      <c r="L3" s="359" t="s">
        <v>166</v>
      </c>
      <c r="M3" s="364" t="s">
        <v>120</v>
      </c>
      <c r="N3" s="365" t="s">
        <v>141</v>
      </c>
      <c r="O3" s="360" t="s">
        <v>83</v>
      </c>
      <c r="P3" s="357" t="s">
        <v>5</v>
      </c>
    </row>
    <row r="4" spans="1:21" s="154" customFormat="1" ht="24" customHeight="1">
      <c r="A4" s="148" t="s">
        <v>0</v>
      </c>
      <c r="B4" s="430" t="s">
        <v>243</v>
      </c>
      <c r="C4" s="149">
        <f>JL!B10</f>
        <v>45229</v>
      </c>
      <c r="D4" s="207"/>
      <c r="E4" s="155"/>
      <c r="F4" s="173"/>
      <c r="G4" s="156"/>
      <c r="H4" s="406"/>
      <c r="I4" s="211"/>
      <c r="J4" s="367"/>
      <c r="K4" s="157"/>
      <c r="L4" s="373"/>
      <c r="M4" s="241"/>
      <c r="N4" s="236"/>
      <c r="O4" s="178"/>
      <c r="P4" s="158"/>
    </row>
    <row r="5" spans="1:21" ht="20.100000000000001" customHeight="1">
      <c r="A5" s="122"/>
      <c r="B5" s="421">
        <v>11392</v>
      </c>
      <c r="C5" s="123" t="str">
        <f>JL!C12</f>
        <v>Drůbeží polévka s rýží a hráškem</v>
      </c>
      <c r="D5" s="124" t="s">
        <v>50</v>
      </c>
      <c r="E5" s="124"/>
      <c r="F5" s="89"/>
      <c r="G5" s="283">
        <f>G14</f>
        <v>55</v>
      </c>
      <c r="H5" s="407"/>
      <c r="I5" s="257"/>
      <c r="J5" s="368"/>
      <c r="K5" s="258">
        <f>K7</f>
        <v>40</v>
      </c>
      <c r="L5" s="259"/>
      <c r="M5" s="260"/>
      <c r="N5" s="261"/>
      <c r="O5" s="356">
        <v>25</v>
      </c>
      <c r="P5" s="63">
        <f t="shared" ref="P5:P12" si="0">SUM(D5:O5)</f>
        <v>120</v>
      </c>
    </row>
    <row r="6" spans="1:21" ht="20.100000000000001" customHeight="1">
      <c r="A6" s="122"/>
      <c r="B6" s="421">
        <v>9005</v>
      </c>
      <c r="C6" s="123" t="str">
        <f>JL!C15</f>
        <v>Hrstková polévka</v>
      </c>
      <c r="D6" s="124" t="s">
        <v>50</v>
      </c>
      <c r="E6" s="124"/>
      <c r="F6" s="90"/>
      <c r="G6" s="284"/>
      <c r="H6" s="408"/>
      <c r="I6" s="263"/>
      <c r="J6" s="368"/>
      <c r="K6" s="258"/>
      <c r="L6" s="259"/>
      <c r="M6" s="260"/>
      <c r="N6" s="261"/>
      <c r="O6" s="356">
        <v>25</v>
      </c>
      <c r="P6" s="63">
        <f t="shared" si="0"/>
        <v>25</v>
      </c>
    </row>
    <row r="7" spans="1:21" ht="19.5" customHeight="1">
      <c r="A7" s="391"/>
      <c r="B7" s="422">
        <v>9959</v>
      </c>
      <c r="C7" s="125" t="str">
        <f>JL!C19</f>
        <v>Hovězí vařené (zadní), rajská omáčka, houskové knedlíky</v>
      </c>
      <c r="D7" s="124" t="s">
        <v>50</v>
      </c>
      <c r="E7" s="124"/>
      <c r="F7" s="90"/>
      <c r="G7" s="405">
        <v>25</v>
      </c>
      <c r="H7" s="416" t="s">
        <v>223</v>
      </c>
      <c r="I7" s="264"/>
      <c r="J7" s="368"/>
      <c r="K7" s="382">
        <v>40</v>
      </c>
      <c r="L7" s="417" t="s">
        <v>224</v>
      </c>
      <c r="M7" s="267"/>
      <c r="N7" s="268"/>
      <c r="O7" s="264">
        <v>50</v>
      </c>
      <c r="P7" s="63">
        <f t="shared" si="0"/>
        <v>115</v>
      </c>
    </row>
    <row r="8" spans="1:21" ht="20.100000000000001" customHeight="1">
      <c r="A8" s="122"/>
      <c r="B8" s="422">
        <v>11869</v>
      </c>
      <c r="C8" s="123" t="str">
        <f>JL!C23</f>
        <v>Kuřecí nudličky v kari-smetanové omáčce s hráškem a pórkem, dušená rýže</v>
      </c>
      <c r="D8" s="124" t="s">
        <v>50</v>
      </c>
      <c r="E8" s="124"/>
      <c r="F8" s="90"/>
      <c r="G8" s="285">
        <v>25</v>
      </c>
      <c r="H8" s="408"/>
      <c r="I8" s="264"/>
      <c r="J8" s="368"/>
      <c r="K8" s="265"/>
      <c r="L8" s="266"/>
      <c r="M8" s="267"/>
      <c r="N8" s="268"/>
      <c r="O8" s="264">
        <v>30</v>
      </c>
      <c r="P8" s="63">
        <f t="shared" si="0"/>
        <v>55</v>
      </c>
    </row>
    <row r="9" spans="1:21" ht="24.75" hidden="1" customHeight="1">
      <c r="A9" s="122"/>
      <c r="B9" s="423"/>
      <c r="C9" s="123" t="e">
        <f>JL!#REF!</f>
        <v>#REF!</v>
      </c>
      <c r="D9" s="124"/>
      <c r="E9" s="124"/>
      <c r="F9" s="90"/>
      <c r="G9" s="285"/>
      <c r="H9" s="408"/>
      <c r="I9" s="264"/>
      <c r="J9" s="368"/>
      <c r="K9" s="265"/>
      <c r="L9" s="266"/>
      <c r="M9" s="267"/>
      <c r="N9" s="268"/>
      <c r="O9" s="264"/>
      <c r="P9" s="63">
        <f t="shared" si="0"/>
        <v>0</v>
      </c>
    </row>
    <row r="10" spans="1:21" ht="20.100000000000001" customHeight="1">
      <c r="A10" s="126"/>
      <c r="B10" s="423" t="s">
        <v>244</v>
      </c>
      <c r="C10" s="123" t="str">
        <f>JL!C27</f>
        <v>Gratinovaný květák se sýrem a vejci, šťouchané brambory</v>
      </c>
      <c r="D10" s="124" t="s">
        <v>50</v>
      </c>
      <c r="E10" s="124"/>
      <c r="F10" s="127"/>
      <c r="G10" s="286">
        <v>5</v>
      </c>
      <c r="H10" s="408"/>
      <c r="I10" s="270"/>
      <c r="J10" s="368"/>
      <c r="K10" s="265"/>
      <c r="L10" s="266"/>
      <c r="M10" s="267"/>
      <c r="N10" s="268"/>
      <c r="O10" s="270">
        <v>5</v>
      </c>
      <c r="P10" s="63">
        <f t="shared" si="0"/>
        <v>10</v>
      </c>
    </row>
    <row r="11" spans="1:21" ht="24.75" hidden="1" customHeight="1">
      <c r="A11" s="122"/>
      <c r="B11" s="421"/>
      <c r="C11" s="123" t="e">
        <f>JL!#REF!</f>
        <v>#REF!</v>
      </c>
      <c r="D11" s="124"/>
      <c r="E11" s="124"/>
      <c r="F11" s="127"/>
      <c r="G11" s="286"/>
      <c r="H11" s="409"/>
      <c r="I11" s="270"/>
      <c r="J11" s="368"/>
      <c r="K11" s="265"/>
      <c r="L11" s="266"/>
      <c r="M11" s="267"/>
      <c r="N11" s="268"/>
      <c r="O11" s="270"/>
      <c r="P11" s="63">
        <f t="shared" si="0"/>
        <v>0</v>
      </c>
    </row>
    <row r="12" spans="1:21" ht="20.100000000000001" customHeight="1" thickBot="1">
      <c r="A12" s="129"/>
      <c r="B12" s="421"/>
      <c r="C12" s="130" t="str">
        <f>JL!C32</f>
        <v>Vepřový plátek na koření Gyros, smažené bramborové hranolky</v>
      </c>
      <c r="D12" s="208" t="s">
        <v>50</v>
      </c>
      <c r="E12" s="131"/>
      <c r="F12" s="127"/>
      <c r="G12" s="128"/>
      <c r="H12" s="408"/>
      <c r="I12" s="270"/>
      <c r="J12" s="368"/>
      <c r="K12" s="272"/>
      <c r="L12" s="273"/>
      <c r="M12" s="274"/>
      <c r="N12" s="275"/>
      <c r="O12" s="270">
        <v>10</v>
      </c>
      <c r="P12" s="276">
        <f t="shared" si="0"/>
        <v>10</v>
      </c>
    </row>
    <row r="13" spans="1:21" s="162" customFormat="1" ht="20.100000000000001" customHeight="1" thickBot="1">
      <c r="A13" s="132"/>
      <c r="B13" s="424"/>
      <c r="C13" s="206"/>
      <c r="D13" s="182"/>
      <c r="E13" s="159"/>
      <c r="F13" s="133"/>
      <c r="G13" s="160"/>
      <c r="H13" s="410"/>
      <c r="I13" s="159"/>
      <c r="J13" s="369"/>
      <c r="K13" s="161"/>
      <c r="L13" s="374"/>
      <c r="M13" s="242"/>
      <c r="N13" s="237"/>
      <c r="O13" s="134"/>
      <c r="P13" s="135"/>
    </row>
    <row r="14" spans="1:21" ht="19.5" customHeight="1" thickBot="1">
      <c r="A14" s="4"/>
      <c r="B14" s="425"/>
      <c r="C14" s="136"/>
      <c r="D14" s="209">
        <f>SUM(D7:D12)</f>
        <v>0</v>
      </c>
      <c r="E14" s="171"/>
      <c r="F14" s="174">
        <f>F12+F10+F9+F8+F7+F13</f>
        <v>0</v>
      </c>
      <c r="G14" s="281">
        <f>G7+G8+G10+H12</f>
        <v>55</v>
      </c>
      <c r="H14" s="411"/>
      <c r="I14" s="281">
        <f>SUM(I7:I13)</f>
        <v>0</v>
      </c>
      <c r="J14" s="370"/>
      <c r="K14" s="281">
        <f>SUM(K7:K13)</f>
        <v>40</v>
      </c>
      <c r="L14" s="375">
        <f>SUM(L7:L13)</f>
        <v>0</v>
      </c>
      <c r="M14" s="281">
        <f>SUM(M7:M13)</f>
        <v>0</v>
      </c>
      <c r="N14" s="281">
        <f>SUM(N7:N13)</f>
        <v>0</v>
      </c>
      <c r="O14" s="181">
        <f>O7+O8+O9+O10+O11+O12+O13</f>
        <v>95</v>
      </c>
      <c r="P14" s="192">
        <f>P12+P10+P8+P7+P13</f>
        <v>190</v>
      </c>
    </row>
    <row r="15" spans="1:21" s="154" customFormat="1" ht="23.25" customHeight="1">
      <c r="A15" s="148" t="s">
        <v>1</v>
      </c>
      <c r="B15" s="426"/>
      <c r="C15" s="149">
        <f>SUM(C4+1)</f>
        <v>45230</v>
      </c>
      <c r="D15" s="183" t="s">
        <v>50</v>
      </c>
      <c r="E15" s="150"/>
      <c r="F15" s="175"/>
      <c r="G15" s="151"/>
      <c r="H15" s="412"/>
      <c r="I15" s="210"/>
      <c r="J15" s="371"/>
      <c r="K15" s="152"/>
      <c r="L15" s="376"/>
      <c r="M15" s="243"/>
      <c r="N15" s="239"/>
      <c r="O15" s="179"/>
      <c r="P15" s="153"/>
    </row>
    <row r="16" spans="1:21" ht="20.100000000000001" customHeight="1">
      <c r="A16" s="122"/>
      <c r="B16" s="421">
        <v>35020</v>
      </c>
      <c r="C16" s="123" t="str">
        <f>REPT(JL!F12,1)</f>
        <v>Hovězí vývar s ovesnými vločkami</v>
      </c>
      <c r="D16" s="124" t="s">
        <v>50</v>
      </c>
      <c r="E16" s="124"/>
      <c r="F16" s="89"/>
      <c r="G16" s="283"/>
      <c r="H16" s="413"/>
      <c r="I16" s="257"/>
      <c r="J16" s="368"/>
      <c r="K16" s="258">
        <f>K19</f>
        <v>45</v>
      </c>
      <c r="L16" s="259"/>
      <c r="M16" s="260"/>
      <c r="N16" s="261"/>
      <c r="O16" s="262">
        <v>15</v>
      </c>
      <c r="P16" s="63">
        <f t="shared" ref="P16:P23" si="1">SUM(D16:O16)</f>
        <v>60</v>
      </c>
    </row>
    <row r="17" spans="1:16" ht="20.100000000000001" customHeight="1">
      <c r="A17" s="122"/>
      <c r="B17" s="421">
        <v>35078</v>
      </c>
      <c r="C17" s="123" t="str">
        <f>REPT(JL!F15,1)</f>
        <v>Dršťková polévka</v>
      </c>
      <c r="D17" s="124" t="s">
        <v>50</v>
      </c>
      <c r="E17" s="124"/>
      <c r="F17" s="90"/>
      <c r="G17" s="284">
        <f>G25</f>
        <v>60</v>
      </c>
      <c r="H17" s="414"/>
      <c r="I17" s="263"/>
      <c r="J17" s="368"/>
      <c r="K17" s="258"/>
      <c r="L17" s="259"/>
      <c r="M17" s="260"/>
      <c r="N17" s="261"/>
      <c r="O17" s="262">
        <v>80</v>
      </c>
      <c r="P17" s="63">
        <f t="shared" si="1"/>
        <v>140</v>
      </c>
    </row>
    <row r="18" spans="1:16" ht="20.100000000000001" customHeight="1">
      <c r="A18" s="282"/>
      <c r="B18" s="422" t="s">
        <v>245</v>
      </c>
      <c r="C18" s="125" t="str">
        <f>JL!F19</f>
        <v>Vepřová plec pečená na česneku po selsku, dušený špenát, bramborové knedlíky</v>
      </c>
      <c r="D18" s="124" t="s">
        <v>50</v>
      </c>
      <c r="E18" s="124"/>
      <c r="F18" s="90"/>
      <c r="G18" s="285">
        <v>25</v>
      </c>
      <c r="H18" s="414"/>
      <c r="I18" s="264"/>
      <c r="J18" s="368"/>
      <c r="K18" s="265"/>
      <c r="L18" s="266"/>
      <c r="M18" s="267"/>
      <c r="N18" s="268"/>
      <c r="O18" s="269">
        <v>50</v>
      </c>
      <c r="P18" s="277">
        <f t="shared" si="1"/>
        <v>75</v>
      </c>
    </row>
    <row r="19" spans="1:16" ht="20.100000000000001" customHeight="1">
      <c r="A19" s="392"/>
      <c r="B19" s="422" t="s">
        <v>246</v>
      </c>
      <c r="C19" s="393" t="str">
        <f>REPT(JL!F23,1)</f>
        <v>Přírodní sekaný řízek se slaninou a sýrem, bramborová kaše s máslem, okurka</v>
      </c>
      <c r="D19" s="124" t="s">
        <v>50</v>
      </c>
      <c r="E19" s="124"/>
      <c r="F19" s="90"/>
      <c r="G19" s="285">
        <v>25</v>
      </c>
      <c r="H19" s="414"/>
      <c r="I19" s="264"/>
      <c r="J19" s="368"/>
      <c r="K19" s="265">
        <v>45</v>
      </c>
      <c r="L19" s="266"/>
      <c r="M19" s="267"/>
      <c r="N19" s="268"/>
      <c r="O19" s="269">
        <v>30</v>
      </c>
      <c r="P19" s="63">
        <f t="shared" si="1"/>
        <v>100</v>
      </c>
    </row>
    <row r="20" spans="1:16" ht="20.100000000000001" hidden="1" customHeight="1">
      <c r="A20" s="126"/>
      <c r="B20" s="423"/>
      <c r="C20" s="123" t="e">
        <f>REPT(JL!#REF!,1)</f>
        <v>#REF!</v>
      </c>
      <c r="D20" s="124"/>
      <c r="E20" s="124"/>
      <c r="F20" s="90"/>
      <c r="G20" s="285"/>
      <c r="H20" s="414"/>
      <c r="I20" s="264"/>
      <c r="J20" s="368"/>
      <c r="K20" s="265"/>
      <c r="L20" s="266"/>
      <c r="M20" s="267"/>
      <c r="N20" s="268"/>
      <c r="O20" s="269"/>
      <c r="P20" s="63">
        <f t="shared" si="1"/>
        <v>0</v>
      </c>
    </row>
    <row r="21" spans="1:16" ht="20.100000000000001" customHeight="1">
      <c r="A21" s="126"/>
      <c r="B21" s="423" t="s">
        <v>247</v>
      </c>
      <c r="C21" s="123" t="str">
        <f>JL!F27</f>
        <v>Lívance z kynutého těsta, žahour z lesního ovoce, zakysaná slazená smetana</v>
      </c>
      <c r="D21" s="124" t="s">
        <v>50</v>
      </c>
      <c r="E21" s="124"/>
      <c r="F21" s="127"/>
      <c r="G21" s="286">
        <v>10</v>
      </c>
      <c r="H21" s="408"/>
      <c r="I21" s="270"/>
      <c r="J21" s="368"/>
      <c r="K21" s="265"/>
      <c r="L21" s="266"/>
      <c r="M21" s="267"/>
      <c r="N21" s="268"/>
      <c r="O21" s="271">
        <v>15</v>
      </c>
      <c r="P21" s="63">
        <f t="shared" si="1"/>
        <v>25</v>
      </c>
    </row>
    <row r="22" spans="1:16" ht="20.100000000000001" hidden="1" customHeight="1">
      <c r="A22" s="122"/>
      <c r="B22" s="421"/>
      <c r="C22" s="123" t="e">
        <f>REPT(JL!#REF!,1)</f>
        <v>#REF!</v>
      </c>
      <c r="D22" s="124"/>
      <c r="E22" s="124"/>
      <c r="F22" s="127"/>
      <c r="G22" s="286"/>
      <c r="H22" s="409"/>
      <c r="I22" s="270"/>
      <c r="J22" s="368"/>
      <c r="K22" s="265"/>
      <c r="L22" s="266"/>
      <c r="M22" s="267"/>
      <c r="N22" s="268"/>
      <c r="O22" s="271"/>
      <c r="P22" s="63">
        <f t="shared" si="1"/>
        <v>0</v>
      </c>
    </row>
    <row r="23" spans="1:16" ht="20.100000000000001" customHeight="1" thickBot="1">
      <c r="A23" s="122"/>
      <c r="B23" s="421"/>
      <c r="C23" s="125" t="str">
        <f>JL!F32</f>
        <v>Pomalu pečená vepřová panenka v česneku, grilovaná zelenina s tymiánem, opékané brambory</v>
      </c>
      <c r="D23" s="208" t="s">
        <v>50</v>
      </c>
      <c r="E23" s="131"/>
      <c r="F23" s="127"/>
      <c r="G23" s="128"/>
      <c r="H23" s="408"/>
      <c r="I23" s="270"/>
      <c r="J23" s="368"/>
      <c r="K23" s="272"/>
      <c r="L23" s="273"/>
      <c r="M23" s="274"/>
      <c r="N23" s="275"/>
      <c r="O23" s="271">
        <v>10</v>
      </c>
      <c r="P23" s="276">
        <f t="shared" si="1"/>
        <v>10</v>
      </c>
    </row>
    <row r="24" spans="1:16" s="162" customFormat="1" ht="20.100000000000001" customHeight="1" thickBot="1">
      <c r="A24" s="132"/>
      <c r="B24" s="424"/>
      <c r="C24" s="206"/>
      <c r="D24" s="182"/>
      <c r="E24" s="159"/>
      <c r="F24" s="133"/>
      <c r="G24" s="160"/>
      <c r="H24" s="410"/>
      <c r="I24" s="159"/>
      <c r="J24" s="369"/>
      <c r="K24" s="161"/>
      <c r="L24" s="374"/>
      <c r="M24" s="242"/>
      <c r="N24" s="237"/>
      <c r="O24" s="134"/>
      <c r="P24" s="135"/>
    </row>
    <row r="25" spans="1:16" ht="20.25" customHeight="1" thickBot="1">
      <c r="A25" s="4"/>
      <c r="B25" s="425"/>
      <c r="C25" s="137"/>
      <c r="D25" s="209">
        <f>SUM(D18:D23)</f>
        <v>0</v>
      </c>
      <c r="E25" s="171"/>
      <c r="F25" s="174">
        <f>F23+F21+F20+F19+F18+F24</f>
        <v>0</v>
      </c>
      <c r="G25" s="281">
        <f>G18+G19+G21+H23</f>
        <v>60</v>
      </c>
      <c r="H25" s="411"/>
      <c r="I25" s="281">
        <f>SUM(I18:I23)</f>
        <v>0</v>
      </c>
      <c r="J25" s="370"/>
      <c r="K25" s="172">
        <f>K23+K21+K20+K19+K18</f>
        <v>45</v>
      </c>
      <c r="L25" s="377"/>
      <c r="M25" s="172">
        <f>M23+M21+M20+M19+M18</f>
        <v>0</v>
      </c>
      <c r="N25" s="238"/>
      <c r="O25" s="181">
        <f>O18+O19+O20+O21+O22+O23</f>
        <v>105</v>
      </c>
      <c r="P25" s="192">
        <f>P23+P21+P19+P18</f>
        <v>210</v>
      </c>
    </row>
    <row r="26" spans="1:16" s="154" customFormat="1" ht="24.75" customHeight="1">
      <c r="A26" s="148" t="s">
        <v>2</v>
      </c>
      <c r="B26" s="426"/>
      <c r="C26" s="149">
        <f>SUM(C15+1)</f>
        <v>45231</v>
      </c>
      <c r="D26" s="183"/>
      <c r="E26" s="150"/>
      <c r="F26" s="175"/>
      <c r="G26" s="151"/>
      <c r="H26" s="412"/>
      <c r="I26" s="210"/>
      <c r="J26" s="371"/>
      <c r="K26" s="152"/>
      <c r="L26" s="376"/>
      <c r="M26" s="243"/>
      <c r="N26" s="239"/>
      <c r="O26" s="179"/>
      <c r="P26" s="153"/>
    </row>
    <row r="27" spans="1:16" ht="20.100000000000001" customHeight="1">
      <c r="A27" s="122"/>
      <c r="B27" s="421">
        <v>8981</v>
      </c>
      <c r="C27" s="123" t="str">
        <f>REPT(JL!I12,1)</f>
        <v>Drůbeží vývar s krupiucí a vejcem</v>
      </c>
      <c r="D27" s="124" t="s">
        <v>50</v>
      </c>
      <c r="E27" s="124"/>
      <c r="F27" s="89"/>
      <c r="G27" s="283">
        <f>G36</f>
        <v>55</v>
      </c>
      <c r="H27" s="413"/>
      <c r="I27" s="257"/>
      <c r="J27" s="368"/>
      <c r="K27" s="258"/>
      <c r="L27" s="259"/>
      <c r="M27" s="260"/>
      <c r="N27" s="261"/>
      <c r="O27" s="262">
        <v>25</v>
      </c>
      <c r="P27" s="63">
        <f t="shared" ref="P27:P34" si="2">SUM(D27:O27)</f>
        <v>80</v>
      </c>
    </row>
    <row r="28" spans="1:16" ht="20.100000000000001" customHeight="1">
      <c r="A28" s="355"/>
      <c r="B28" s="421">
        <v>11928</v>
      </c>
      <c r="C28" s="125" t="str">
        <f>REPT(JL!I15,1)</f>
        <v>Čočková s uzeninou</v>
      </c>
      <c r="D28" s="124" t="s">
        <v>50</v>
      </c>
      <c r="E28" s="124"/>
      <c r="F28" s="90"/>
      <c r="G28" s="284"/>
      <c r="H28" s="414"/>
      <c r="I28" s="263"/>
      <c r="J28" s="368"/>
      <c r="K28" s="258">
        <f>K32</f>
        <v>45</v>
      </c>
      <c r="L28" s="259"/>
      <c r="M28" s="260"/>
      <c r="N28" s="261"/>
      <c r="O28" s="262">
        <v>40</v>
      </c>
      <c r="P28" s="277">
        <f t="shared" si="2"/>
        <v>85</v>
      </c>
    </row>
    <row r="29" spans="1:16" ht="20.100000000000001" customHeight="1">
      <c r="A29" s="122"/>
      <c r="B29" s="422" t="s">
        <v>248</v>
      </c>
      <c r="C29" s="123" t="str">
        <f>REPT(JL!I19,1)</f>
        <v>Dušený hovězí kýta s kaparovo-smetanovou oáčkou, dušená rýže</v>
      </c>
      <c r="D29" s="124" t="s">
        <v>50</v>
      </c>
      <c r="E29" s="124"/>
      <c r="F29" s="90"/>
      <c r="G29" s="285">
        <v>25</v>
      </c>
      <c r="H29" s="414"/>
      <c r="I29" s="264"/>
      <c r="J29" s="368"/>
      <c r="K29" s="265"/>
      <c r="L29" s="266"/>
      <c r="M29" s="267"/>
      <c r="N29" s="268"/>
      <c r="O29" s="269">
        <v>50</v>
      </c>
      <c r="P29" s="63">
        <f t="shared" si="2"/>
        <v>75</v>
      </c>
    </row>
    <row r="30" spans="1:16" ht="20.100000000000001" customHeight="1">
      <c r="A30" s="122"/>
      <c r="B30" s="422" t="s">
        <v>249</v>
      </c>
      <c r="C30" s="123" t="str">
        <f>REPT(JL!I23,1)</f>
        <v>Pečená krkovice po dijonsku, šťouchané brambory s pórkem</v>
      </c>
      <c r="D30" s="124" t="s">
        <v>50</v>
      </c>
      <c r="E30" s="124"/>
      <c r="F30" s="90"/>
      <c r="G30" s="285">
        <v>25</v>
      </c>
      <c r="H30" s="414"/>
      <c r="I30" s="264"/>
      <c r="J30" s="368"/>
      <c r="K30" s="265"/>
      <c r="L30" s="266"/>
      <c r="M30" s="267"/>
      <c r="N30" s="268"/>
      <c r="O30" s="269">
        <v>40</v>
      </c>
      <c r="P30" s="63">
        <f t="shared" si="2"/>
        <v>65</v>
      </c>
    </row>
    <row r="31" spans="1:16" ht="20.100000000000001" hidden="1" customHeight="1">
      <c r="A31" s="122"/>
      <c r="B31" s="423"/>
      <c r="C31" s="125" t="e">
        <f>REPT(JL!#REF!,1)</f>
        <v>#REF!</v>
      </c>
      <c r="D31" s="124"/>
      <c r="E31" s="124"/>
      <c r="F31" s="90"/>
      <c r="G31" s="285"/>
      <c r="H31" s="414"/>
      <c r="I31" s="264"/>
      <c r="J31" s="368"/>
      <c r="K31" s="265"/>
      <c r="L31" s="266"/>
      <c r="M31" s="267"/>
      <c r="N31" s="268"/>
      <c r="O31" s="269"/>
      <c r="P31" s="63">
        <f t="shared" si="2"/>
        <v>0</v>
      </c>
    </row>
    <row r="32" spans="1:16" ht="20.100000000000001" customHeight="1">
      <c r="A32" s="126"/>
      <c r="B32" s="423" t="s">
        <v>250</v>
      </c>
      <c r="C32" s="123" t="str">
        <f>JL!I27</f>
        <v>Míchané těstoviny s brokolicí, vejci, smaženou cibulí a smetanou, sypané sýrem</v>
      </c>
      <c r="D32" s="124" t="s">
        <v>50</v>
      </c>
      <c r="E32" s="124"/>
      <c r="F32" s="127"/>
      <c r="G32" s="286">
        <v>5</v>
      </c>
      <c r="H32" s="408"/>
      <c r="I32" s="270"/>
      <c r="J32" s="368"/>
      <c r="K32" s="265">
        <v>45</v>
      </c>
      <c r="L32" s="266"/>
      <c r="M32" s="267"/>
      <c r="N32" s="268"/>
      <c r="O32" s="271">
        <v>5</v>
      </c>
      <c r="P32" s="63">
        <f t="shared" si="2"/>
        <v>55</v>
      </c>
    </row>
    <row r="33" spans="1:16" ht="20.100000000000001" hidden="1" customHeight="1">
      <c r="A33" s="122"/>
      <c r="B33" s="421"/>
      <c r="C33" s="123" t="e">
        <f>REPT(JL!#REF!,1)</f>
        <v>#REF!</v>
      </c>
      <c r="D33" s="124"/>
      <c r="E33" s="124"/>
      <c r="F33" s="127"/>
      <c r="G33" s="286"/>
      <c r="H33" s="409"/>
      <c r="I33" s="270"/>
      <c r="J33" s="368"/>
      <c r="K33" s="265"/>
      <c r="L33" s="266"/>
      <c r="M33" s="267"/>
      <c r="N33" s="268"/>
      <c r="O33" s="271"/>
      <c r="P33" s="63">
        <f t="shared" si="2"/>
        <v>0</v>
      </c>
    </row>
    <row r="34" spans="1:16" ht="20.100000000000001" customHeight="1" thickBot="1">
      <c r="A34" s="392"/>
      <c r="B34" s="421"/>
      <c r="C34" s="393">
        <f>JL!I32</f>
        <v>0</v>
      </c>
      <c r="D34" s="208" t="s">
        <v>50</v>
      </c>
      <c r="E34" s="131"/>
      <c r="F34" s="127"/>
      <c r="G34" s="128"/>
      <c r="H34" s="408"/>
      <c r="I34" s="270"/>
      <c r="J34" s="368"/>
      <c r="K34" s="272"/>
      <c r="L34" s="273"/>
      <c r="M34" s="274"/>
      <c r="N34" s="275"/>
      <c r="O34" s="271">
        <v>10</v>
      </c>
      <c r="P34" s="276">
        <f t="shared" si="2"/>
        <v>10</v>
      </c>
    </row>
    <row r="35" spans="1:16" s="162" customFormat="1" ht="20.100000000000001" customHeight="1" thickBot="1">
      <c r="A35" s="132"/>
      <c r="B35" s="424"/>
      <c r="C35" s="206"/>
      <c r="D35" s="182"/>
      <c r="E35" s="159"/>
      <c r="F35" s="133"/>
      <c r="G35" s="160"/>
      <c r="H35" s="410"/>
      <c r="I35" s="159"/>
      <c r="J35" s="369"/>
      <c r="K35" s="161"/>
      <c r="L35" s="374"/>
      <c r="M35" s="242"/>
      <c r="N35" s="237"/>
      <c r="O35" s="134"/>
      <c r="P35" s="135"/>
    </row>
    <row r="36" spans="1:16" ht="20.25" customHeight="1" thickBot="1">
      <c r="A36" s="4"/>
      <c r="B36" s="425"/>
      <c r="C36" s="136"/>
      <c r="D36" s="209">
        <f>SUM(D29:D34)</f>
        <v>0</v>
      </c>
      <c r="E36" s="171"/>
      <c r="F36" s="174">
        <f>F34+F32+F31+F30+F29+F35</f>
        <v>0</v>
      </c>
      <c r="G36" s="281">
        <f>G29+G30+G32+H34</f>
        <v>55</v>
      </c>
      <c r="H36" s="411"/>
      <c r="I36" s="281">
        <f>SUM(I29:I34)</f>
        <v>0</v>
      </c>
      <c r="J36" s="370"/>
      <c r="K36" s="172">
        <f>K34+K32+K31+K30+K29</f>
        <v>45</v>
      </c>
      <c r="L36" s="377"/>
      <c r="M36" s="172">
        <f>M34+M32+M31+M30+M29</f>
        <v>0</v>
      </c>
      <c r="N36" s="238"/>
      <c r="O36" s="181">
        <f>O29+O30+O31+O32+O33+O34</f>
        <v>105</v>
      </c>
      <c r="P36" s="192">
        <f>P34+P32+P30+P29</f>
        <v>205</v>
      </c>
    </row>
    <row r="37" spans="1:16" s="154" customFormat="1" ht="23.25" customHeight="1">
      <c r="A37" s="148" t="s">
        <v>3</v>
      </c>
      <c r="B37" s="426"/>
      <c r="C37" s="149">
        <f>SUM(C26+1)</f>
        <v>45232</v>
      </c>
      <c r="D37" s="183"/>
      <c r="E37" s="150"/>
      <c r="F37" s="175"/>
      <c r="G37" s="151"/>
      <c r="H37" s="412"/>
      <c r="I37" s="210"/>
      <c r="J37" s="371"/>
      <c r="K37" s="152"/>
      <c r="L37" s="376"/>
      <c r="M37" s="243"/>
      <c r="N37" s="239"/>
      <c r="O37" s="179"/>
      <c r="P37" s="153"/>
    </row>
    <row r="38" spans="1:16" ht="20.100000000000001" customHeight="1">
      <c r="A38" s="122"/>
      <c r="B38" s="421">
        <v>35051</v>
      </c>
      <c r="C38" s="123" t="str">
        <f>REPT(JL!L12,1)</f>
        <v>Hovězí polévka s kapáním</v>
      </c>
      <c r="D38" s="124" t="s">
        <v>50</v>
      </c>
      <c r="E38" s="124"/>
      <c r="F38" s="89"/>
      <c r="G38" s="283"/>
      <c r="H38" s="413"/>
      <c r="I38" s="257"/>
      <c r="J38" s="368"/>
      <c r="K38" s="258">
        <f>K47</f>
        <v>40</v>
      </c>
      <c r="L38" s="259"/>
      <c r="M38" s="260"/>
      <c r="N38" s="261"/>
      <c r="O38" s="262">
        <v>25</v>
      </c>
      <c r="P38" s="63">
        <f t="shared" ref="P38:P45" si="3">SUM(D38:O38)</f>
        <v>65</v>
      </c>
    </row>
    <row r="39" spans="1:16" ht="20.100000000000001" customHeight="1">
      <c r="A39" s="122"/>
      <c r="B39" s="421">
        <v>9006</v>
      </c>
      <c r="C39" s="123" t="str">
        <f>REPT(JL!L15,1)</f>
        <v>Zelná bílá s bramborami</v>
      </c>
      <c r="D39" s="124" t="s">
        <v>50</v>
      </c>
      <c r="E39" s="124"/>
      <c r="F39" s="90"/>
      <c r="G39" s="284">
        <f>G47</f>
        <v>60</v>
      </c>
      <c r="H39" s="414"/>
      <c r="I39" s="263"/>
      <c r="J39" s="368"/>
      <c r="K39" s="258"/>
      <c r="L39" s="259"/>
      <c r="M39" s="260"/>
      <c r="N39" s="261"/>
      <c r="O39" s="262">
        <v>40</v>
      </c>
      <c r="P39" s="63">
        <f t="shared" si="3"/>
        <v>100</v>
      </c>
    </row>
    <row r="40" spans="1:16" ht="20.100000000000001" customHeight="1">
      <c r="A40" s="418" t="s">
        <v>229</v>
      </c>
      <c r="B40" s="422" t="s">
        <v>251</v>
      </c>
      <c r="C40" s="123" t="str">
        <f>REPT(JL!L19,1)</f>
        <v>Pečený kuřecí špíz po provensálsku, přírodní šťáva, vařené brambory</v>
      </c>
      <c r="D40" s="124" t="s">
        <v>50</v>
      </c>
      <c r="E40" s="124"/>
      <c r="F40" s="90"/>
      <c r="G40" s="285">
        <v>20</v>
      </c>
      <c r="H40" s="414" t="s">
        <v>230</v>
      </c>
      <c r="I40" s="264"/>
      <c r="J40" s="368"/>
      <c r="K40" s="265"/>
      <c r="L40" s="266"/>
      <c r="M40" s="267"/>
      <c r="N40" s="268"/>
      <c r="O40" s="269">
        <v>45</v>
      </c>
      <c r="P40" s="63">
        <f t="shared" si="3"/>
        <v>65</v>
      </c>
    </row>
    <row r="41" spans="1:16" ht="20.100000000000001" customHeight="1">
      <c r="A41" s="390"/>
      <c r="B41" s="422">
        <v>15624</v>
      </c>
      <c r="C41" s="123" t="str">
        <f>REPT(JL!L23,1)</f>
        <v>Mexický hovězí guláš s hráškem sypaný sýrem, dušená rýže</v>
      </c>
      <c r="D41" s="124" t="s">
        <v>50</v>
      </c>
      <c r="E41" s="124"/>
      <c r="F41" s="90"/>
      <c r="G41" s="285">
        <v>20</v>
      </c>
      <c r="H41" s="414"/>
      <c r="I41" s="264"/>
      <c r="J41" s="368"/>
      <c r="K41" s="402"/>
      <c r="L41" s="403"/>
      <c r="M41" s="267"/>
      <c r="N41" s="268"/>
      <c r="O41" s="269">
        <v>30</v>
      </c>
      <c r="P41" s="63">
        <f t="shared" si="3"/>
        <v>50</v>
      </c>
    </row>
    <row r="42" spans="1:16" ht="20.100000000000001" hidden="1" customHeight="1">
      <c r="A42" s="122"/>
      <c r="B42" s="423"/>
      <c r="C42" s="123" t="e">
        <f>REPT(JL!#REF!,1)</f>
        <v>#REF!</v>
      </c>
      <c r="D42" s="124"/>
      <c r="E42" s="124"/>
      <c r="F42" s="90"/>
      <c r="G42" s="285"/>
      <c r="H42" s="414"/>
      <c r="I42" s="264"/>
      <c r="J42" s="368"/>
      <c r="K42" s="265"/>
      <c r="L42" s="266"/>
      <c r="M42" s="267"/>
      <c r="N42" s="268"/>
      <c r="O42" s="269"/>
      <c r="P42" s="63">
        <f t="shared" si="3"/>
        <v>0</v>
      </c>
    </row>
    <row r="43" spans="1:16" ht="20.100000000000001" customHeight="1">
      <c r="A43" s="126"/>
      <c r="B43" s="423" t="s">
        <v>252</v>
      </c>
      <c r="C43" s="123" t="str">
        <f>JL!L27</f>
        <v>Veggie rizoto alá "Paella" s luštěninami a baby kukuřicí, strouhané italské sýry</v>
      </c>
      <c r="D43" s="124" t="s">
        <v>50</v>
      </c>
      <c r="E43" s="124"/>
      <c r="F43" s="127"/>
      <c r="G43" s="286">
        <v>20</v>
      </c>
      <c r="H43" s="408"/>
      <c r="I43" s="270"/>
      <c r="J43" s="368"/>
      <c r="K43" s="265"/>
      <c r="L43" s="266"/>
      <c r="M43" s="267"/>
      <c r="N43" s="268"/>
      <c r="O43" s="271">
        <v>10</v>
      </c>
      <c r="P43" s="63">
        <f t="shared" si="3"/>
        <v>30</v>
      </c>
    </row>
    <row r="44" spans="1:16" ht="20.100000000000001" hidden="1" customHeight="1">
      <c r="A44" s="122"/>
      <c r="B44" s="421"/>
      <c r="C44" s="123" t="e">
        <f>REPT(JL!#REF!,1)</f>
        <v>#REF!</v>
      </c>
      <c r="D44" s="124"/>
      <c r="E44" s="124"/>
      <c r="F44" s="127"/>
      <c r="G44" s="286"/>
      <c r="H44" s="409"/>
      <c r="I44" s="270"/>
      <c r="J44" s="368"/>
      <c r="K44" s="265"/>
      <c r="L44" s="266"/>
      <c r="M44" s="267"/>
      <c r="N44" s="268"/>
      <c r="O44" s="271"/>
      <c r="P44" s="63">
        <f t="shared" si="3"/>
        <v>0</v>
      </c>
    </row>
    <row r="45" spans="1:16" ht="20.100000000000001" customHeight="1" thickBot="1">
      <c r="A45" s="392"/>
      <c r="B45" s="421"/>
      <c r="C45" s="393" t="str">
        <f>REPT(JL!L32,1)</f>
        <v>Pečená treska na jarní cibulce zapékaná se sýrem, vařené brambor, citron</v>
      </c>
      <c r="D45" s="208" t="s">
        <v>50</v>
      </c>
      <c r="E45" s="131"/>
      <c r="F45" s="127"/>
      <c r="G45" s="128"/>
      <c r="H45" s="408"/>
      <c r="I45" s="270"/>
      <c r="J45" s="368"/>
      <c r="K45" s="272">
        <v>40</v>
      </c>
      <c r="L45" s="273"/>
      <c r="M45" s="274"/>
      <c r="N45" s="275"/>
      <c r="O45" s="271">
        <v>30</v>
      </c>
      <c r="P45" s="278">
        <f t="shared" si="3"/>
        <v>70</v>
      </c>
    </row>
    <row r="46" spans="1:16" s="162" customFormat="1" ht="20.100000000000001" customHeight="1" thickBot="1">
      <c r="A46" s="132"/>
      <c r="B46" s="424"/>
      <c r="C46" s="206"/>
      <c r="D46" s="182"/>
      <c r="E46" s="159"/>
      <c r="F46" s="133"/>
      <c r="G46" s="160"/>
      <c r="H46" s="410"/>
      <c r="I46" s="159"/>
      <c r="J46" s="369"/>
      <c r="K46" s="161"/>
      <c r="L46" s="374"/>
      <c r="M46" s="242"/>
      <c r="N46" s="237"/>
      <c r="O46" s="134"/>
      <c r="P46" s="135"/>
    </row>
    <row r="47" spans="1:16" ht="20.25" customHeight="1" thickBot="1">
      <c r="A47" s="4"/>
      <c r="B47" s="425"/>
      <c r="C47" s="137"/>
      <c r="D47" s="209">
        <f>SUM(D40:D45)</f>
        <v>0</v>
      </c>
      <c r="E47" s="171"/>
      <c r="F47" s="174">
        <f>F45+F43+F42+F41+F40+F46</f>
        <v>0</v>
      </c>
      <c r="G47" s="281">
        <f>G40+G41+G43+H45</f>
        <v>60</v>
      </c>
      <c r="H47" s="411"/>
      <c r="I47" s="281">
        <f>SUM(I40:I45)</f>
        <v>0</v>
      </c>
      <c r="J47" s="370"/>
      <c r="K47" s="172">
        <f>K45+K43+K42+K41+K40</f>
        <v>40</v>
      </c>
      <c r="L47" s="377"/>
      <c r="M47" s="172">
        <f>M45+M43+M42+M41+M40</f>
        <v>0</v>
      </c>
      <c r="N47" s="238"/>
      <c r="O47" s="181">
        <f>O40+O41+O42+O43+O44+O45</f>
        <v>115</v>
      </c>
      <c r="P47" s="192">
        <f>P45+P43+P41+P40</f>
        <v>215</v>
      </c>
    </row>
    <row r="48" spans="1:16" s="154" customFormat="1" ht="22.5" customHeight="1">
      <c r="A48" s="148" t="s">
        <v>4</v>
      </c>
      <c r="B48" s="426"/>
      <c r="C48" s="149">
        <f>SUM(C37+1)</f>
        <v>45233</v>
      </c>
      <c r="D48" s="183"/>
      <c r="E48" s="150"/>
      <c r="F48" s="175"/>
      <c r="G48" s="151"/>
      <c r="H48" s="412"/>
      <c r="I48" s="210"/>
      <c r="J48" s="371"/>
      <c r="K48" s="152"/>
      <c r="L48" s="376"/>
      <c r="M48" s="243"/>
      <c r="N48" s="239"/>
      <c r="O48" s="179"/>
      <c r="P48" s="153"/>
    </row>
    <row r="49" spans="1:17" ht="20.100000000000001" customHeight="1">
      <c r="A49" s="122"/>
      <c r="B49" s="421">
        <v>42603</v>
      </c>
      <c r="C49" s="123" t="str">
        <f>REPT(JL!O12,1)</f>
        <v>Slepičí polévka se strouháním</v>
      </c>
      <c r="D49" s="124" t="s">
        <v>50</v>
      </c>
      <c r="E49" s="124"/>
      <c r="F49" s="89"/>
      <c r="G49" s="283">
        <f>G58</f>
        <v>55</v>
      </c>
      <c r="H49" s="413"/>
      <c r="I49" s="257"/>
      <c r="J49" s="368"/>
      <c r="K49" s="258"/>
      <c r="L49" s="259"/>
      <c r="M49" s="260"/>
      <c r="N49" s="261"/>
      <c r="O49" s="262">
        <v>20</v>
      </c>
      <c r="P49" s="63">
        <f t="shared" ref="P49:P56" si="4">SUM(D49:O49)</f>
        <v>75</v>
      </c>
    </row>
    <row r="50" spans="1:17" ht="20.100000000000001" customHeight="1">
      <c r="A50" s="122"/>
      <c r="B50" s="421">
        <v>9037</v>
      </c>
      <c r="C50" s="123" t="str">
        <f>REPT(JL!O15,1)</f>
        <v>Šumavská bramboračka</v>
      </c>
      <c r="D50" s="124" t="s">
        <v>50</v>
      </c>
      <c r="E50" s="124"/>
      <c r="F50" s="90"/>
      <c r="G50" s="284"/>
      <c r="H50" s="414"/>
      <c r="I50" s="263"/>
      <c r="J50" s="368"/>
      <c r="K50" s="258">
        <f>K58</f>
        <v>40</v>
      </c>
      <c r="L50" s="259"/>
      <c r="M50" s="260"/>
      <c r="N50" s="261"/>
      <c r="O50" s="262">
        <v>35</v>
      </c>
      <c r="P50" s="63">
        <f t="shared" si="4"/>
        <v>75</v>
      </c>
    </row>
    <row r="51" spans="1:17" ht="20.100000000000001" customHeight="1">
      <c r="A51" s="401" t="s">
        <v>209</v>
      </c>
      <c r="B51" s="422">
        <v>15402</v>
      </c>
      <c r="C51" s="125" t="str">
        <f>REPT(JL!O19,1)</f>
        <v>Smažený vepřový řízek z pečeně, vařené brambory s máslem, kyselá okurka</v>
      </c>
      <c r="D51" s="124" t="s">
        <v>50</v>
      </c>
      <c r="E51" s="124"/>
      <c r="F51" s="90"/>
      <c r="G51" s="285">
        <v>30</v>
      </c>
      <c r="H51" s="414"/>
      <c r="I51" s="264"/>
      <c r="J51" s="368"/>
      <c r="K51" s="382">
        <v>40</v>
      </c>
      <c r="L51" s="266" t="s">
        <v>208</v>
      </c>
      <c r="M51" s="267"/>
      <c r="N51" s="268"/>
      <c r="O51" s="269">
        <v>60</v>
      </c>
      <c r="P51" s="277">
        <f t="shared" si="4"/>
        <v>130</v>
      </c>
    </row>
    <row r="52" spans="1:17" ht="20.100000000000001" customHeight="1">
      <c r="A52" s="122"/>
      <c r="B52" s="422">
        <v>15386</v>
      </c>
      <c r="C52" s="123" t="str">
        <f>REPT(JL!O23,1)</f>
        <v>Kuřecí kostky dle pražského uzenáře, vařené těstoviny</v>
      </c>
      <c r="D52" s="124" t="s">
        <v>50</v>
      </c>
      <c r="E52" s="124"/>
      <c r="F52" s="90"/>
      <c r="G52" s="285">
        <v>20</v>
      </c>
      <c r="H52" s="414"/>
      <c r="I52" s="264"/>
      <c r="J52" s="368"/>
      <c r="K52" s="346"/>
      <c r="L52" s="266"/>
      <c r="M52" s="267"/>
      <c r="N52" s="268"/>
      <c r="O52" s="269">
        <v>30</v>
      </c>
      <c r="P52" s="63">
        <f t="shared" si="4"/>
        <v>50</v>
      </c>
    </row>
    <row r="53" spans="1:17" ht="20.100000000000001" hidden="1" customHeight="1">
      <c r="A53" s="122"/>
      <c r="B53" s="423"/>
      <c r="C53" s="125" t="e">
        <f>REPT(JL!#REF!,1)</f>
        <v>#REF!</v>
      </c>
      <c r="D53" s="124"/>
      <c r="E53" s="124"/>
      <c r="F53" s="90"/>
      <c r="G53" s="285"/>
      <c r="H53" s="414"/>
      <c r="I53" s="264"/>
      <c r="J53" s="368"/>
      <c r="K53" s="265"/>
      <c r="L53" s="266"/>
      <c r="M53" s="267"/>
      <c r="N53" s="268"/>
      <c r="O53" s="269"/>
      <c r="P53" s="63">
        <f t="shared" si="4"/>
        <v>0</v>
      </c>
    </row>
    <row r="54" spans="1:17" ht="20.100000000000001" customHeight="1">
      <c r="A54" s="126"/>
      <c r="B54" s="423" t="s">
        <v>253</v>
      </c>
      <c r="C54" s="123" t="str">
        <f>JL!O27</f>
        <v>Zapékané řecké brambory s balkánským sýrem, rajčaty a bylinkami</v>
      </c>
      <c r="D54" s="124" t="s">
        <v>50</v>
      </c>
      <c r="E54" s="124"/>
      <c r="F54" s="127"/>
      <c r="G54" s="286">
        <v>5</v>
      </c>
      <c r="H54" s="408"/>
      <c r="I54" s="270"/>
      <c r="J54" s="368"/>
      <c r="K54" s="265"/>
      <c r="L54" s="266"/>
      <c r="M54" s="267"/>
      <c r="N54" s="268"/>
      <c r="O54" s="271">
        <v>10</v>
      </c>
      <c r="P54" s="63">
        <f t="shared" si="4"/>
        <v>15</v>
      </c>
    </row>
    <row r="55" spans="1:17" ht="20.100000000000001" hidden="1" customHeight="1">
      <c r="A55" s="122"/>
      <c r="B55" s="421"/>
      <c r="C55" s="123" t="e">
        <f>REPT(JL!#REF!,1)</f>
        <v>#REF!</v>
      </c>
      <c r="D55" s="124"/>
      <c r="E55" s="124"/>
      <c r="F55" s="127"/>
      <c r="G55" s="286"/>
      <c r="H55" s="409"/>
      <c r="I55" s="270"/>
      <c r="J55" s="368"/>
      <c r="K55" s="265"/>
      <c r="L55" s="266"/>
      <c r="M55" s="267"/>
      <c r="N55" s="268"/>
      <c r="O55" s="271"/>
      <c r="P55" s="63">
        <f t="shared" si="4"/>
        <v>0</v>
      </c>
    </row>
    <row r="56" spans="1:17" ht="20.100000000000001" customHeight="1" thickBot="1">
      <c r="A56" s="122"/>
      <c r="B56" s="421"/>
      <c r="C56" s="125" t="str">
        <f>REPT(JL!O32,1)</f>
        <v>Plněný kuřecí závitek se slaninou, fazolkami, sýrem a uzenými rajčaty, smažené krokety</v>
      </c>
      <c r="D56" s="208" t="s">
        <v>50</v>
      </c>
      <c r="E56" s="131"/>
      <c r="F56" s="127"/>
      <c r="G56" s="128"/>
      <c r="H56" s="408"/>
      <c r="I56" s="270"/>
      <c r="J56" s="368"/>
      <c r="K56" s="272"/>
      <c r="L56" s="273"/>
      <c r="M56" s="274"/>
      <c r="N56" s="275"/>
      <c r="O56" s="271">
        <v>5</v>
      </c>
      <c r="P56" s="276">
        <f t="shared" si="4"/>
        <v>5</v>
      </c>
    </row>
    <row r="57" spans="1:17" s="162" customFormat="1" ht="20.100000000000001" customHeight="1" thickBot="1">
      <c r="A57" s="132"/>
      <c r="B57" s="424"/>
      <c r="C57" s="206"/>
      <c r="D57" s="182"/>
      <c r="E57" s="159"/>
      <c r="F57" s="133"/>
      <c r="G57" s="160"/>
      <c r="H57" s="415"/>
      <c r="I57" s="159"/>
      <c r="J57" s="369"/>
      <c r="K57" s="161"/>
      <c r="L57" s="374"/>
      <c r="M57" s="242"/>
      <c r="N57" s="237"/>
      <c r="O57" s="134"/>
      <c r="P57" s="135"/>
    </row>
    <row r="58" spans="1:17" ht="21" customHeight="1" thickBot="1">
      <c r="A58" s="3" t="s">
        <v>5</v>
      </c>
      <c r="B58" s="427"/>
      <c r="C58" s="138"/>
      <c r="D58" s="209">
        <f>SUM(D51:D56)</f>
        <v>0</v>
      </c>
      <c r="E58" s="171"/>
      <c r="F58" s="174">
        <f>F56+F54+F53+F52+F51+F57</f>
        <v>0</v>
      </c>
      <c r="G58" s="281">
        <f>G51+G52+G54+H56</f>
        <v>55</v>
      </c>
      <c r="H58" s="411"/>
      <c r="I58" s="281">
        <f>SUM(I51:I56)</f>
        <v>0</v>
      </c>
      <c r="J58" s="370"/>
      <c r="K58" s="172">
        <f>K56+K54+K53+K52+K51+K57</f>
        <v>40</v>
      </c>
      <c r="L58" s="377"/>
      <c r="M58" s="172">
        <f>M56+M54+M52+M51+M45+M43+M41+M40+M34+M32+M30+M29+M23+M21+M19+M18+M12+M10+M8+M7</f>
        <v>0</v>
      </c>
      <c r="N58" s="172">
        <f>N56+N54+N52+N51+N45+N43+N41+N40+N34+N32+N30+N29+N23+N21+N19+N18+N12+N10+N8+N7</f>
        <v>0</v>
      </c>
      <c r="O58" s="181">
        <f>O51+O52+O53+O54+O55+O56</f>
        <v>105</v>
      </c>
      <c r="P58" s="192">
        <f>P56+P54+P52+P51+P57</f>
        <v>200</v>
      </c>
      <c r="Q58" s="139"/>
    </row>
    <row r="59" spans="1:17" s="165" customFormat="1" ht="21" customHeight="1" thickBot="1">
      <c r="A59" s="163" t="s">
        <v>9</v>
      </c>
      <c r="B59" s="428"/>
      <c r="C59" s="164"/>
      <c r="D59" s="184" t="s">
        <v>50</v>
      </c>
      <c r="E59" s="166"/>
      <c r="F59" s="176"/>
      <c r="G59" s="167"/>
      <c r="H59" s="167"/>
      <c r="I59" s="212"/>
      <c r="J59" s="166"/>
      <c r="K59" s="168"/>
      <c r="L59" s="378"/>
      <c r="M59" s="244"/>
      <c r="N59" s="240"/>
      <c r="O59" s="169"/>
      <c r="P59" s="170"/>
    </row>
    <row r="60" spans="1:17" s="185" customFormat="1" ht="9" customHeight="1">
      <c r="B60" s="429"/>
      <c r="C60" s="186"/>
      <c r="D60" s="187">
        <f>D58+D47+D36+D25+D14</f>
        <v>0</v>
      </c>
      <c r="E60" s="187"/>
      <c r="F60" s="187">
        <f>F58+F47+F36+F25+F14</f>
        <v>0</v>
      </c>
      <c r="G60" s="187"/>
      <c r="H60" s="187"/>
      <c r="I60" s="188">
        <f>I58+I47+I36+I25+I14</f>
        <v>0</v>
      </c>
      <c r="J60" s="188"/>
      <c r="K60" s="188">
        <f>K58+K47+K36+K25+K14</f>
        <v>210</v>
      </c>
      <c r="L60" s="379"/>
      <c r="M60" s="188">
        <f>M58+M47+M36+M25+M14</f>
        <v>0</v>
      </c>
      <c r="N60" s="189"/>
      <c r="O60" s="190">
        <f>O58+O47+O36+O25+O14</f>
        <v>525</v>
      </c>
      <c r="P60" s="191" t="s">
        <v>68</v>
      </c>
    </row>
    <row r="61" spans="1:17" s="185" customFormat="1" ht="9" customHeight="1">
      <c r="A61" s="601"/>
      <c r="B61" s="601"/>
      <c r="C61" s="601"/>
      <c r="D61" s="187">
        <f>D58+D47+D36+D25+D14</f>
        <v>0</v>
      </c>
      <c r="E61" s="187">
        <f t="shared" ref="E61:O61" si="5">E58+E47+E36+E25+E14</f>
        <v>0</v>
      </c>
      <c r="F61" s="187">
        <f t="shared" si="5"/>
        <v>0</v>
      </c>
      <c r="G61" s="187">
        <f t="shared" si="5"/>
        <v>285</v>
      </c>
      <c r="H61" s="187"/>
      <c r="I61" s="187">
        <f t="shared" si="5"/>
        <v>0</v>
      </c>
      <c r="J61" s="187">
        <f t="shared" si="5"/>
        <v>0</v>
      </c>
      <c r="K61" s="187">
        <f t="shared" si="5"/>
        <v>210</v>
      </c>
      <c r="L61" s="380">
        <f t="shared" si="5"/>
        <v>0</v>
      </c>
      <c r="M61" s="187">
        <f t="shared" si="5"/>
        <v>0</v>
      </c>
      <c r="N61" s="187">
        <f t="shared" si="5"/>
        <v>0</v>
      </c>
      <c r="O61" s="187">
        <f t="shared" si="5"/>
        <v>525</v>
      </c>
      <c r="P61" s="193">
        <f>P58+P47+P36+P25+P14</f>
        <v>1020</v>
      </c>
    </row>
    <row r="62" spans="1:17" s="185" customFormat="1" ht="9" customHeight="1">
      <c r="A62" s="601"/>
      <c r="B62" s="601"/>
      <c r="C62" s="601"/>
      <c r="D62" s="187">
        <f>D61/5</f>
        <v>0</v>
      </c>
      <c r="E62" s="187">
        <f t="shared" ref="E62:O62" si="6">E61/5</f>
        <v>0</v>
      </c>
      <c r="F62" s="187">
        <f t="shared" si="6"/>
        <v>0</v>
      </c>
      <c r="G62" s="187">
        <f t="shared" si="6"/>
        <v>57</v>
      </c>
      <c r="H62" s="187"/>
      <c r="I62" s="187">
        <f t="shared" si="6"/>
        <v>0</v>
      </c>
      <c r="J62" s="187">
        <f t="shared" si="6"/>
        <v>0</v>
      </c>
      <c r="K62" s="187">
        <f t="shared" si="6"/>
        <v>42</v>
      </c>
      <c r="L62" s="380">
        <f t="shared" si="6"/>
        <v>0</v>
      </c>
      <c r="M62" s="187">
        <f t="shared" si="6"/>
        <v>0</v>
      </c>
      <c r="N62" s="187">
        <f t="shared" si="6"/>
        <v>0</v>
      </c>
      <c r="O62" s="187">
        <f t="shared" si="6"/>
        <v>105</v>
      </c>
      <c r="P62" s="187">
        <f>P61/5</f>
        <v>204</v>
      </c>
    </row>
    <row r="63" spans="1:17" ht="170.25" customHeight="1">
      <c r="A63" s="601"/>
      <c r="B63" s="601"/>
      <c r="C63" s="601"/>
    </row>
  </sheetData>
  <mergeCells count="3">
    <mergeCell ref="A1:P1"/>
    <mergeCell ref="A2:C3"/>
    <mergeCell ref="A61:C63"/>
  </mergeCells>
  <printOptions horizontalCentered="1"/>
  <pageMargins left="0" right="0" top="0" bottom="0" header="0" footer="0"/>
  <pageSetup paperSize="9" scale="53" orientation="portrait" r:id="rId1"/>
  <headerFooter>
    <oddFooter>&amp;L&amp;D&amp;C&amp;P&amp;R&amp;F</oddFooter>
  </headerFooter>
  <rowBreaks count="1" manualBreakCount="1">
    <brk id="58" max="12" man="1"/>
  </rowBreaks>
  <colBreaks count="1" manualBreakCount="1">
    <brk id="5" max="5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99163-9E10-4260-AE4E-40CBBA38C6D0}">
  <sheetPr>
    <tabColor theme="9" tint="-0.249977111117893"/>
  </sheetPr>
  <dimension ref="A1:M137"/>
  <sheetViews>
    <sheetView workbookViewId="0">
      <selection activeCell="F11" sqref="F11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9.2851562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6" t="s">
        <v>41</v>
      </c>
      <c r="B1" s="44"/>
      <c r="C1" s="44"/>
      <c r="D1" s="44"/>
      <c r="E1" s="44"/>
      <c r="F1" s="44"/>
      <c r="G1" s="45"/>
      <c r="H1" s="7" t="s">
        <v>11</v>
      </c>
      <c r="I1" s="46">
        <f>JL!B10</f>
        <v>45229</v>
      </c>
      <c r="J1" s="44"/>
      <c r="K1" s="44"/>
      <c r="L1" s="44"/>
      <c r="M1" s="47"/>
    </row>
    <row r="2" spans="1:13" ht="16.5" customHeight="1">
      <c r="A2" s="91" t="s">
        <v>12</v>
      </c>
      <c r="B2" s="9"/>
      <c r="C2" s="10"/>
      <c r="D2" s="92" t="s">
        <v>13</v>
      </c>
      <c r="E2" s="9"/>
      <c r="F2" s="9"/>
      <c r="G2" s="9"/>
      <c r="H2" s="91" t="s">
        <v>14</v>
      </c>
      <c r="I2" s="11" t="s">
        <v>70</v>
      </c>
      <c r="J2" s="9"/>
      <c r="K2" s="9"/>
      <c r="L2" s="9"/>
      <c r="M2" s="10"/>
    </row>
    <row r="3" spans="1:13" ht="16.5" customHeight="1">
      <c r="A3" s="48" t="s">
        <v>15</v>
      </c>
      <c r="B3" s="49"/>
      <c r="C3" s="10"/>
      <c r="D3" s="62" t="s">
        <v>71</v>
      </c>
      <c r="E3" s="49"/>
      <c r="F3" s="49"/>
      <c r="G3" s="49"/>
      <c r="H3" s="48" t="s">
        <v>14</v>
      </c>
      <c r="I3" s="93" t="s">
        <v>72</v>
      </c>
      <c r="J3" s="49"/>
      <c r="K3" s="49"/>
      <c r="L3" s="49"/>
      <c r="M3" s="50"/>
    </row>
    <row r="4" spans="1:13" ht="12.95" customHeight="1">
      <c r="A4" s="51"/>
      <c r="B4" s="94"/>
      <c r="C4" s="51"/>
      <c r="D4" s="95"/>
      <c r="E4" s="94"/>
      <c r="F4" s="12"/>
      <c r="G4" s="94"/>
      <c r="H4" s="94"/>
      <c r="I4" s="94"/>
      <c r="J4" s="94"/>
      <c r="K4" s="95"/>
      <c r="L4" s="51"/>
      <c r="M4" s="95"/>
    </row>
    <row r="5" spans="1:13" ht="18" customHeight="1">
      <c r="A5" s="13"/>
      <c r="B5" s="44"/>
      <c r="C5" s="14" t="s">
        <v>16</v>
      </c>
      <c r="D5" s="47"/>
      <c r="E5" s="52" t="s">
        <v>17</v>
      </c>
      <c r="F5" s="15" t="s">
        <v>18</v>
      </c>
      <c r="G5" s="44" t="s">
        <v>19</v>
      </c>
      <c r="H5" s="44"/>
      <c r="I5" s="16" t="s">
        <v>20</v>
      </c>
      <c r="J5" s="16" t="s">
        <v>21</v>
      </c>
      <c r="K5" s="47"/>
      <c r="L5" s="92" t="s">
        <v>22</v>
      </c>
      <c r="M5" s="10"/>
    </row>
    <row r="6" spans="1:13" ht="15.75" customHeight="1">
      <c r="A6" s="53"/>
      <c r="B6" s="94"/>
      <c r="C6" s="51"/>
      <c r="D6" s="95"/>
      <c r="E6" s="96" t="s">
        <v>23</v>
      </c>
      <c r="F6" s="12"/>
      <c r="G6" s="17" t="s">
        <v>24</v>
      </c>
      <c r="H6" s="52" t="s">
        <v>5</v>
      </c>
      <c r="I6" s="16" t="s">
        <v>25</v>
      </c>
      <c r="J6" s="18" t="s">
        <v>26</v>
      </c>
      <c r="K6" s="95"/>
      <c r="L6" s="96" t="s">
        <v>27</v>
      </c>
      <c r="M6" s="19" t="s">
        <v>28</v>
      </c>
    </row>
    <row r="7" spans="1:13">
      <c r="A7" s="54"/>
      <c r="B7" s="49"/>
      <c r="C7" s="55"/>
      <c r="D7" s="56"/>
      <c r="E7" s="49"/>
      <c r="F7" s="57"/>
      <c r="G7" s="55"/>
      <c r="H7" s="49"/>
      <c r="I7" s="16"/>
      <c r="J7" s="16"/>
      <c r="K7" s="56"/>
      <c r="L7" s="58" t="s">
        <v>29</v>
      </c>
      <c r="M7" s="59" t="s">
        <v>30</v>
      </c>
    </row>
    <row r="8" spans="1:13">
      <c r="A8" s="97">
        <v>1</v>
      </c>
      <c r="B8" s="20"/>
      <c r="C8" s="97">
        <v>2</v>
      </c>
      <c r="D8" s="21"/>
      <c r="E8" s="20">
        <v>3</v>
      </c>
      <c r="F8" s="22">
        <v>4</v>
      </c>
      <c r="G8" s="20">
        <v>5</v>
      </c>
      <c r="H8" s="22">
        <v>6</v>
      </c>
      <c r="I8" s="22">
        <v>7</v>
      </c>
      <c r="J8" s="22">
        <v>8</v>
      </c>
      <c r="K8" s="20"/>
      <c r="L8" s="22">
        <v>9</v>
      </c>
      <c r="M8" s="21">
        <v>10</v>
      </c>
    </row>
    <row r="9" spans="1:13" ht="18.95" customHeight="1">
      <c r="A9" s="143" t="s">
        <v>59</v>
      </c>
      <c r="B9" s="144"/>
      <c r="C9" s="92" t="str">
        <f>JL!C12</f>
        <v>Drůbeží polévka s rýží a hráškem</v>
      </c>
      <c r="D9" s="10"/>
      <c r="E9" s="20" t="s">
        <v>31</v>
      </c>
      <c r="F9" s="22"/>
      <c r="G9" s="23"/>
      <c r="H9" s="24"/>
      <c r="I9" s="24"/>
      <c r="J9" s="25"/>
      <c r="K9" s="94"/>
      <c r="L9" s="100"/>
      <c r="M9" s="95"/>
    </row>
    <row r="10" spans="1:13" ht="18.95" customHeight="1">
      <c r="A10" s="143" t="s">
        <v>60</v>
      </c>
      <c r="B10" s="144"/>
      <c r="C10" s="92" t="str">
        <f>JL!C15</f>
        <v>Hrstková polévka</v>
      </c>
      <c r="D10" s="10"/>
      <c r="E10" s="96" t="s">
        <v>31</v>
      </c>
      <c r="F10" s="22"/>
      <c r="G10" s="101"/>
      <c r="H10" s="24"/>
      <c r="I10" s="26"/>
      <c r="J10" s="25"/>
      <c r="K10" s="9"/>
      <c r="L10" s="100"/>
      <c r="M10" s="10"/>
    </row>
    <row r="11" spans="1:13" ht="18.95" customHeight="1">
      <c r="A11" s="143" t="s">
        <v>80</v>
      </c>
      <c r="B11" s="145"/>
      <c r="C11" s="103" t="str">
        <f>JL!C19</f>
        <v>Hovězí vařené (zadní), rajská omáčka, houskové knedlíky</v>
      </c>
      <c r="D11" s="10"/>
      <c r="E11" s="20" t="s">
        <v>31</v>
      </c>
      <c r="F11" s="22"/>
      <c r="G11" s="27"/>
      <c r="H11" s="104"/>
      <c r="I11" s="26"/>
      <c r="J11" s="25"/>
      <c r="K11" s="94"/>
      <c r="L11" s="105"/>
      <c r="M11" s="95"/>
    </row>
    <row r="12" spans="1:13" ht="18.95" customHeight="1">
      <c r="A12" s="143" t="s">
        <v>81</v>
      </c>
      <c r="B12" s="146"/>
      <c r="C12" s="103" t="str">
        <f>JL!C23</f>
        <v>Kuřecí nudličky v kari-smetanové omáčce s hráškem a pórkem, dušená rýže</v>
      </c>
      <c r="D12" s="10"/>
      <c r="E12" s="96" t="s">
        <v>31</v>
      </c>
      <c r="F12" s="22"/>
      <c r="G12" s="27"/>
      <c r="H12" s="24"/>
      <c r="I12" s="26"/>
      <c r="J12" s="25"/>
      <c r="K12" s="9"/>
      <c r="L12" s="100"/>
      <c r="M12" s="10"/>
    </row>
    <row r="13" spans="1:13" ht="18.95" customHeight="1">
      <c r="A13" s="143" t="s">
        <v>75</v>
      </c>
      <c r="B13" s="146"/>
      <c r="C13" s="103" t="str">
        <f>JL!C27</f>
        <v>Gratinovaný květák se sýrem a vejci, šťouchané brambory</v>
      </c>
      <c r="D13" s="10"/>
      <c r="E13" s="20" t="s">
        <v>31</v>
      </c>
      <c r="F13" s="22"/>
      <c r="G13" s="27"/>
      <c r="H13" s="24"/>
      <c r="I13" s="28"/>
      <c r="J13" s="25"/>
      <c r="K13" s="9"/>
      <c r="L13" s="100"/>
      <c r="M13" s="10"/>
    </row>
    <row r="14" spans="1:13" ht="18.95" customHeight="1">
      <c r="A14" s="143" t="s">
        <v>76</v>
      </c>
      <c r="B14" s="147"/>
      <c r="C14" s="103" t="str">
        <f>JL!C32</f>
        <v>Vepřový plátek na koření Gyros, smažené bramborové hranolky</v>
      </c>
      <c r="D14" s="10"/>
      <c r="E14" s="20" t="s">
        <v>31</v>
      </c>
      <c r="F14" s="22"/>
      <c r="G14" s="27"/>
      <c r="H14" s="24"/>
      <c r="I14" s="28"/>
      <c r="J14" s="25"/>
      <c r="K14" s="94"/>
      <c r="L14" s="105"/>
      <c r="M14" s="95"/>
    </row>
    <row r="15" spans="1:13" ht="18.95" customHeight="1">
      <c r="A15" s="108"/>
      <c r="B15" s="109"/>
      <c r="C15" s="602"/>
      <c r="D15" s="603"/>
      <c r="E15" s="20"/>
      <c r="F15" s="22"/>
      <c r="G15" s="27"/>
      <c r="H15" s="24"/>
      <c r="I15" s="28"/>
      <c r="J15" s="25"/>
      <c r="K15" s="9"/>
      <c r="L15" s="100"/>
      <c r="M15" s="10"/>
    </row>
    <row r="16" spans="1:13" ht="18.95" customHeight="1">
      <c r="A16" s="92"/>
      <c r="B16" s="94"/>
      <c r="C16" s="92"/>
      <c r="D16" s="10"/>
      <c r="E16" s="20"/>
      <c r="F16" s="22"/>
      <c r="G16" s="29"/>
      <c r="H16" s="24"/>
      <c r="I16" s="28"/>
      <c r="J16" s="25"/>
      <c r="K16" s="94"/>
      <c r="L16" s="105"/>
      <c r="M16" s="95"/>
    </row>
    <row r="17" spans="1:13" ht="18.95" customHeight="1">
      <c r="A17" s="92"/>
      <c r="B17" s="9"/>
      <c r="C17" s="110"/>
      <c r="D17" s="111"/>
      <c r="E17" s="20"/>
      <c r="F17" s="22"/>
      <c r="G17" s="29"/>
      <c r="H17" s="24"/>
      <c r="I17" s="26"/>
      <c r="J17" s="25"/>
      <c r="K17" s="9"/>
      <c r="L17" s="100"/>
      <c r="M17" s="10"/>
    </row>
    <row r="18" spans="1:13" ht="36" customHeight="1">
      <c r="A18" s="97"/>
      <c r="B18" s="94"/>
      <c r="C18" s="92"/>
      <c r="D18" s="10"/>
      <c r="E18" s="20"/>
      <c r="F18" s="22"/>
      <c r="G18" s="29"/>
      <c r="H18" s="24"/>
      <c r="I18" s="28"/>
      <c r="J18" s="25"/>
      <c r="K18" s="94"/>
      <c r="L18" s="105"/>
      <c r="M18" s="95"/>
    </row>
    <row r="19" spans="1:13" ht="18.95" customHeight="1">
      <c r="A19" s="92"/>
      <c r="B19" s="9"/>
      <c r="C19" s="92"/>
      <c r="D19" s="10"/>
      <c r="E19" s="20"/>
      <c r="F19" s="22"/>
      <c r="G19" s="29"/>
      <c r="H19" s="24"/>
      <c r="I19" s="26"/>
      <c r="J19" s="25"/>
      <c r="K19" s="9"/>
      <c r="L19" s="100"/>
      <c r="M19" s="10"/>
    </row>
    <row r="20" spans="1:13" ht="18.95" customHeight="1">
      <c r="A20" s="92"/>
      <c r="B20" s="9"/>
      <c r="C20" s="92"/>
      <c r="D20" s="10"/>
      <c r="E20" s="20"/>
      <c r="F20" s="22"/>
      <c r="G20" s="29"/>
      <c r="H20" s="24"/>
      <c r="I20" s="26"/>
      <c r="J20" s="25"/>
      <c r="K20" s="9"/>
      <c r="L20" s="100"/>
      <c r="M20" s="10"/>
    </row>
    <row r="21" spans="1:13" ht="18.95" customHeight="1">
      <c r="A21" s="92"/>
      <c r="B21" s="9"/>
      <c r="C21" s="92"/>
      <c r="D21" s="9"/>
      <c r="E21" s="22"/>
      <c r="F21" s="22"/>
      <c r="G21" s="30"/>
      <c r="H21" s="24"/>
      <c r="I21" s="16"/>
      <c r="J21" s="16"/>
      <c r="K21" s="16"/>
      <c r="L21" s="100"/>
      <c r="M21" s="16"/>
    </row>
    <row r="22" spans="1:13" ht="18.95" customHeight="1">
      <c r="A22" s="60" t="s">
        <v>32</v>
      </c>
      <c r="H22" s="31"/>
      <c r="K22" s="32"/>
      <c r="L22" s="94"/>
      <c r="M22" s="95"/>
    </row>
    <row r="23" spans="1:13">
      <c r="A23" s="92" t="s">
        <v>44</v>
      </c>
      <c r="B23" s="9"/>
      <c r="C23" s="9"/>
      <c r="D23" s="9"/>
      <c r="E23" s="9"/>
      <c r="F23" s="9"/>
      <c r="G23" s="9"/>
      <c r="H23" s="33"/>
      <c r="I23" s="9"/>
      <c r="J23" s="9"/>
      <c r="K23" s="9"/>
      <c r="L23" s="9"/>
      <c r="M23" s="10"/>
    </row>
    <row r="24" spans="1:13">
      <c r="A24" s="92" t="s">
        <v>33</v>
      </c>
      <c r="B24" s="9"/>
      <c r="C24" s="9"/>
      <c r="D24" s="9"/>
      <c r="E24" s="9"/>
      <c r="F24" s="9"/>
      <c r="G24" s="9" t="s">
        <v>34</v>
      </c>
      <c r="H24" s="9"/>
      <c r="I24" s="9"/>
      <c r="J24" s="9" t="s">
        <v>35</v>
      </c>
      <c r="K24" s="9"/>
      <c r="L24" s="9"/>
      <c r="M24" s="10"/>
    </row>
    <row r="25" spans="1:13">
      <c r="A25" s="61"/>
      <c r="B25" s="94"/>
      <c r="C25" s="94"/>
      <c r="E25" s="112" t="s">
        <v>36</v>
      </c>
      <c r="F25" s="94"/>
      <c r="G25" s="94"/>
      <c r="H25" s="112" t="s">
        <v>37</v>
      </c>
      <c r="I25" s="94"/>
      <c r="J25" s="94" t="s">
        <v>42</v>
      </c>
      <c r="K25" s="94"/>
      <c r="L25" s="94"/>
      <c r="M25" s="95"/>
    </row>
    <row r="26" spans="1:13">
      <c r="A26" s="55" t="s">
        <v>38</v>
      </c>
      <c r="B26" s="49"/>
      <c r="C26" s="49" t="s">
        <v>39</v>
      </c>
      <c r="D26" s="113"/>
      <c r="E26" s="49" t="s">
        <v>40</v>
      </c>
      <c r="F26" s="49"/>
      <c r="G26" s="49" t="s">
        <v>39</v>
      </c>
      <c r="H26" s="49"/>
      <c r="I26" s="49"/>
      <c r="J26" s="49"/>
      <c r="K26" s="49"/>
      <c r="L26" s="49"/>
      <c r="M26" s="56"/>
    </row>
    <row r="27" spans="1:13" ht="84.95" customHeight="1">
      <c r="A27" s="604" t="s">
        <v>49</v>
      </c>
      <c r="B27" s="605"/>
      <c r="C27" s="605"/>
      <c r="D27" s="605"/>
      <c r="E27" s="605"/>
      <c r="F27" s="605"/>
      <c r="G27" s="605"/>
      <c r="H27" s="605"/>
      <c r="I27" s="605"/>
      <c r="J27" s="605"/>
      <c r="K27" s="605"/>
      <c r="L27" s="605"/>
      <c r="M27" s="606"/>
    </row>
    <row r="28" spans="1:13" ht="35.1" customHeight="1">
      <c r="A28" s="6" t="s">
        <v>41</v>
      </c>
      <c r="B28" s="44"/>
      <c r="C28" s="44"/>
      <c r="D28" s="44"/>
      <c r="E28" s="44"/>
      <c r="F28" s="44"/>
      <c r="G28" s="45"/>
      <c r="H28" s="7" t="s">
        <v>11</v>
      </c>
      <c r="I28" s="46">
        <f>I1+1</f>
        <v>45230</v>
      </c>
      <c r="J28" s="44"/>
      <c r="K28" s="44"/>
      <c r="L28" s="44"/>
      <c r="M28" s="47"/>
    </row>
    <row r="29" spans="1:13" ht="16.5" customHeight="1">
      <c r="A29" s="91" t="s">
        <v>12</v>
      </c>
      <c r="B29" s="9"/>
      <c r="C29" s="10"/>
      <c r="D29" s="92" t="s">
        <v>13</v>
      </c>
      <c r="E29" s="9"/>
      <c r="F29" s="9"/>
      <c r="G29" s="9"/>
      <c r="H29" s="91" t="s">
        <v>14</v>
      </c>
      <c r="I29" s="11" t="s">
        <v>43</v>
      </c>
      <c r="J29" s="9"/>
      <c r="K29" s="9"/>
      <c r="L29" s="9"/>
      <c r="M29" s="10"/>
    </row>
    <row r="30" spans="1:13" ht="16.5" customHeight="1">
      <c r="A30" s="48" t="s">
        <v>15</v>
      </c>
      <c r="B30" s="49"/>
      <c r="C30" s="10"/>
      <c r="D30" s="62" t="str">
        <f>D3</f>
        <v xml:space="preserve">EYELEVEL - JENEČ </v>
      </c>
      <c r="E30" s="49"/>
      <c r="F30" s="49"/>
      <c r="G30" s="49"/>
      <c r="H30" s="48" t="s">
        <v>14</v>
      </c>
      <c r="I30" s="93" t="str">
        <f>I3</f>
        <v>731 438 517, 776 107 716</v>
      </c>
      <c r="J30" s="49"/>
      <c r="K30" s="49"/>
      <c r="L30" s="49"/>
      <c r="M30" s="50"/>
    </row>
    <row r="31" spans="1:13" ht="12.95" customHeight="1">
      <c r="A31" s="51"/>
      <c r="B31" s="94"/>
      <c r="C31" s="51"/>
      <c r="D31" s="95"/>
      <c r="E31" s="94"/>
      <c r="F31" s="12"/>
      <c r="G31" s="94"/>
      <c r="H31" s="94"/>
      <c r="I31" s="94"/>
      <c r="J31" s="94"/>
      <c r="K31" s="95"/>
      <c r="L31" s="51"/>
      <c r="M31" s="95"/>
    </row>
    <row r="32" spans="1:13" ht="18" customHeight="1">
      <c r="A32" s="13"/>
      <c r="B32" s="44"/>
      <c r="C32" s="14" t="s">
        <v>16</v>
      </c>
      <c r="D32" s="47"/>
      <c r="E32" s="52" t="s">
        <v>17</v>
      </c>
      <c r="F32" s="15" t="s">
        <v>18</v>
      </c>
      <c r="G32" s="44" t="s">
        <v>19</v>
      </c>
      <c r="H32" s="44"/>
      <c r="I32" s="16" t="s">
        <v>20</v>
      </c>
      <c r="J32" s="16" t="s">
        <v>21</v>
      </c>
      <c r="K32" s="47"/>
      <c r="L32" s="92" t="s">
        <v>22</v>
      </c>
      <c r="M32" s="10"/>
    </row>
    <row r="33" spans="1:13" ht="15.75" customHeight="1">
      <c r="A33" s="53"/>
      <c r="B33" s="94"/>
      <c r="C33" s="51"/>
      <c r="D33" s="95"/>
      <c r="E33" s="96" t="s">
        <v>23</v>
      </c>
      <c r="F33" s="12"/>
      <c r="G33" s="17" t="s">
        <v>24</v>
      </c>
      <c r="H33" s="52" t="s">
        <v>5</v>
      </c>
      <c r="I33" s="16" t="s">
        <v>25</v>
      </c>
      <c r="J33" s="18" t="s">
        <v>26</v>
      </c>
      <c r="K33" s="95"/>
      <c r="L33" s="96" t="s">
        <v>27</v>
      </c>
      <c r="M33" s="19" t="s">
        <v>28</v>
      </c>
    </row>
    <row r="34" spans="1:13">
      <c r="A34" s="54"/>
      <c r="B34" s="49"/>
      <c r="C34" s="55"/>
      <c r="D34" s="56"/>
      <c r="E34" s="49"/>
      <c r="F34" s="57"/>
      <c r="G34" s="55"/>
      <c r="H34" s="49"/>
      <c r="I34" s="16"/>
      <c r="J34" s="16"/>
      <c r="K34" s="56"/>
      <c r="L34" s="58" t="s">
        <v>29</v>
      </c>
      <c r="M34" s="59" t="s">
        <v>30</v>
      </c>
    </row>
    <row r="35" spans="1:13">
      <c r="A35" s="97">
        <v>1</v>
      </c>
      <c r="B35" s="20"/>
      <c r="C35" s="97">
        <v>2</v>
      </c>
      <c r="D35" s="21"/>
      <c r="E35" s="20">
        <v>3</v>
      </c>
      <c r="F35" s="22">
        <v>4</v>
      </c>
      <c r="G35" s="20">
        <v>5</v>
      </c>
      <c r="H35" s="22">
        <v>6</v>
      </c>
      <c r="I35" s="22">
        <v>7</v>
      </c>
      <c r="J35" s="22">
        <v>8</v>
      </c>
      <c r="K35" s="20"/>
      <c r="L35" s="22">
        <v>9</v>
      </c>
      <c r="M35" s="21">
        <v>10</v>
      </c>
    </row>
    <row r="36" spans="1:13" ht="18.95" customHeight="1">
      <c r="A36" s="143" t="s">
        <v>59</v>
      </c>
      <c r="B36" s="144"/>
      <c r="C36" s="114" t="str">
        <f>JL!F12</f>
        <v>Hovězí vývar s ovesnými vločkami</v>
      </c>
      <c r="D36" s="10"/>
      <c r="E36" s="20" t="s">
        <v>31</v>
      </c>
      <c r="F36" s="22"/>
      <c r="G36" s="23"/>
      <c r="H36" s="24"/>
      <c r="I36" s="24"/>
      <c r="J36" s="25"/>
      <c r="K36" s="94"/>
      <c r="L36" s="100"/>
      <c r="M36" s="95"/>
    </row>
    <row r="37" spans="1:13" ht="18.95" customHeight="1">
      <c r="A37" s="143" t="s">
        <v>60</v>
      </c>
      <c r="B37" s="144"/>
      <c r="C37" s="92" t="str">
        <f>JL!F15</f>
        <v>Dršťková polévka</v>
      </c>
      <c r="D37" s="10"/>
      <c r="E37" s="96" t="s">
        <v>31</v>
      </c>
      <c r="F37" s="22"/>
      <c r="G37" s="101"/>
      <c r="H37" s="24"/>
      <c r="I37" s="26"/>
      <c r="J37" s="25"/>
      <c r="K37" s="9"/>
      <c r="L37" s="100"/>
      <c r="M37" s="10"/>
    </row>
    <row r="38" spans="1:13" ht="18.95" customHeight="1">
      <c r="A38" s="143" t="s">
        <v>80</v>
      </c>
      <c r="B38" s="145"/>
      <c r="C38" s="103" t="str">
        <f>JL!F19</f>
        <v>Vepřová plec pečená na česneku po selsku, dušený špenát, bramborové knedlíky</v>
      </c>
      <c r="D38" s="10"/>
      <c r="E38" s="20" t="s">
        <v>31</v>
      </c>
      <c r="F38" s="22"/>
      <c r="G38" s="27"/>
      <c r="H38" s="24"/>
      <c r="I38" s="26"/>
      <c r="J38" s="25"/>
      <c r="K38" s="94"/>
      <c r="L38" s="105"/>
      <c r="M38" s="95"/>
    </row>
    <row r="39" spans="1:13" ht="18.95" customHeight="1">
      <c r="A39" s="143" t="s">
        <v>81</v>
      </c>
      <c r="B39" s="146"/>
      <c r="C39" s="103" t="str">
        <f>JL!F23</f>
        <v>Přírodní sekaný řízek se slaninou a sýrem, bramborová kaše s máslem, okurka</v>
      </c>
      <c r="D39" s="10"/>
      <c r="E39" s="96" t="s">
        <v>31</v>
      </c>
      <c r="F39" s="22"/>
      <c r="G39" s="27"/>
      <c r="H39" s="24"/>
      <c r="I39" s="28"/>
      <c r="J39" s="25"/>
      <c r="K39" s="94"/>
      <c r="L39" s="100"/>
      <c r="M39" s="95"/>
    </row>
    <row r="40" spans="1:13" ht="18.95" customHeight="1">
      <c r="A40" s="143" t="s">
        <v>75</v>
      </c>
      <c r="B40" s="146"/>
      <c r="C40" s="103" t="str">
        <f>JL!F27</f>
        <v>Lívance z kynutého těsta, žahour z lesního ovoce, zakysaná slazená smetana</v>
      </c>
      <c r="D40" s="10"/>
      <c r="E40" s="20" t="s">
        <v>31</v>
      </c>
      <c r="F40" s="22"/>
      <c r="G40" s="27"/>
      <c r="H40" s="24"/>
      <c r="I40" s="28"/>
      <c r="J40" s="25"/>
      <c r="K40" s="9"/>
      <c r="L40" s="105"/>
      <c r="M40" s="10"/>
    </row>
    <row r="41" spans="1:13" ht="18.95" customHeight="1">
      <c r="A41" s="143" t="s">
        <v>76</v>
      </c>
      <c r="B41" s="147"/>
      <c r="C41" s="103" t="str">
        <f>JL!F32</f>
        <v>Pomalu pečená vepřová panenka v česneku, grilovaná zelenina s tymiánem, opékané brambory</v>
      </c>
      <c r="D41" s="10"/>
      <c r="E41" s="20" t="s">
        <v>31</v>
      </c>
      <c r="F41" s="22"/>
      <c r="G41" s="27"/>
      <c r="H41" s="24"/>
      <c r="I41" s="28"/>
      <c r="J41" s="25"/>
      <c r="K41" s="94"/>
      <c r="L41" s="105"/>
      <c r="M41" s="95"/>
    </row>
    <row r="42" spans="1:13" ht="18.95" customHeight="1">
      <c r="A42" s="108"/>
      <c r="B42" s="109"/>
      <c r="C42" s="602"/>
      <c r="D42" s="603"/>
      <c r="E42" s="20"/>
      <c r="F42" s="22"/>
      <c r="G42" s="27"/>
      <c r="H42" s="24"/>
      <c r="I42" s="115"/>
      <c r="J42" s="25"/>
      <c r="K42" s="9"/>
      <c r="L42" s="100"/>
      <c r="M42" s="10"/>
    </row>
    <row r="43" spans="1:13" ht="18.95" customHeight="1">
      <c r="A43" s="92"/>
      <c r="B43" s="94"/>
      <c r="C43" s="92"/>
      <c r="D43" s="10"/>
      <c r="E43" s="20"/>
      <c r="F43" s="22"/>
      <c r="G43" s="29"/>
      <c r="H43" s="24"/>
      <c r="I43" s="28"/>
      <c r="J43" s="25"/>
      <c r="K43" s="94"/>
      <c r="L43" s="105"/>
      <c r="M43" s="95"/>
    </row>
    <row r="44" spans="1:13" ht="18.95" customHeight="1">
      <c r="A44" s="92"/>
      <c r="B44" s="9"/>
      <c r="C44" s="110"/>
      <c r="D44" s="111"/>
      <c r="E44" s="20"/>
      <c r="F44" s="22"/>
      <c r="G44" s="29"/>
      <c r="H44" s="24"/>
      <c r="I44" s="26"/>
      <c r="J44" s="25"/>
      <c r="K44" s="9"/>
      <c r="L44" s="100"/>
      <c r="M44" s="10"/>
    </row>
    <row r="45" spans="1:13" ht="36" customHeight="1">
      <c r="A45" s="97"/>
      <c r="B45" s="94"/>
      <c r="C45" s="92"/>
      <c r="D45" s="10"/>
      <c r="E45" s="20"/>
      <c r="F45" s="22"/>
      <c r="G45" s="29"/>
      <c r="H45" s="24"/>
      <c r="I45" s="28"/>
      <c r="J45" s="25"/>
      <c r="K45" s="94"/>
      <c r="L45" s="105"/>
      <c r="M45" s="95"/>
    </row>
    <row r="46" spans="1:13" ht="18.95" customHeight="1">
      <c r="A46" s="92"/>
      <c r="B46" s="9"/>
      <c r="C46" s="92"/>
      <c r="D46" s="10"/>
      <c r="E46" s="20"/>
      <c r="F46" s="22"/>
      <c r="G46" s="29"/>
      <c r="H46" s="24"/>
      <c r="I46" s="26"/>
      <c r="J46" s="25"/>
      <c r="K46" s="9"/>
      <c r="L46" s="100"/>
      <c r="M46" s="10"/>
    </row>
    <row r="47" spans="1:13" ht="18.95" customHeight="1">
      <c r="A47" s="92"/>
      <c r="B47" s="9"/>
      <c r="C47" s="92"/>
      <c r="D47" s="10"/>
      <c r="E47" s="20"/>
      <c r="F47" s="22"/>
      <c r="G47" s="29"/>
      <c r="H47" s="24"/>
      <c r="I47" s="26"/>
      <c r="J47" s="25"/>
      <c r="K47" s="9"/>
      <c r="L47" s="100"/>
      <c r="M47" s="10"/>
    </row>
    <row r="48" spans="1:13" ht="18.95" customHeight="1">
      <c r="A48" s="92"/>
      <c r="B48" s="9"/>
      <c r="C48" s="92"/>
      <c r="D48" s="9"/>
      <c r="E48" s="22"/>
      <c r="F48" s="22"/>
      <c r="G48" s="30"/>
      <c r="H48" s="24"/>
      <c r="I48" s="16"/>
      <c r="J48" s="16"/>
      <c r="K48" s="16"/>
      <c r="L48" s="100"/>
      <c r="M48" s="16"/>
    </row>
    <row r="49" spans="1:13" ht="18.95" customHeight="1">
      <c r="A49" s="60" t="s">
        <v>32</v>
      </c>
      <c r="H49" s="31"/>
      <c r="K49" s="32"/>
      <c r="L49" s="94"/>
      <c r="M49" s="95"/>
    </row>
    <row r="50" spans="1:13">
      <c r="A50" s="92" t="s">
        <v>44</v>
      </c>
      <c r="B50" s="9"/>
      <c r="C50" s="9"/>
      <c r="D50" s="9"/>
      <c r="E50" s="9"/>
      <c r="F50" s="9"/>
      <c r="G50" s="9"/>
      <c r="H50" s="33"/>
      <c r="I50" s="9"/>
      <c r="J50" s="9"/>
      <c r="K50" s="9"/>
      <c r="L50" s="9"/>
      <c r="M50" s="10"/>
    </row>
    <row r="51" spans="1:13">
      <c r="A51" s="92" t="s">
        <v>33</v>
      </c>
      <c r="B51" s="9"/>
      <c r="C51" s="9"/>
      <c r="D51" s="9"/>
      <c r="E51" s="9"/>
      <c r="F51" s="9"/>
      <c r="G51" s="9" t="s">
        <v>34</v>
      </c>
      <c r="H51" s="9"/>
      <c r="I51" s="9"/>
      <c r="J51" s="9" t="s">
        <v>35</v>
      </c>
      <c r="K51" s="9"/>
      <c r="L51" s="9"/>
      <c r="M51" s="10"/>
    </row>
    <row r="52" spans="1:13">
      <c r="A52" s="61"/>
      <c r="B52" s="94"/>
      <c r="C52" s="94"/>
      <c r="E52" s="112" t="s">
        <v>36</v>
      </c>
      <c r="F52" s="94"/>
      <c r="G52" s="94"/>
      <c r="H52" s="112" t="s">
        <v>37</v>
      </c>
      <c r="I52" s="94"/>
      <c r="J52" s="94" t="s">
        <v>42</v>
      </c>
      <c r="K52" s="94"/>
      <c r="L52" s="94"/>
      <c r="M52" s="95"/>
    </row>
    <row r="53" spans="1:13">
      <c r="A53" s="55" t="s">
        <v>38</v>
      </c>
      <c r="B53" s="49"/>
      <c r="C53" s="49" t="s">
        <v>39</v>
      </c>
      <c r="D53" s="113"/>
      <c r="E53" s="49" t="s">
        <v>40</v>
      </c>
      <c r="F53" s="49"/>
      <c r="G53" s="49" t="s">
        <v>39</v>
      </c>
      <c r="H53" s="49"/>
      <c r="I53" s="49"/>
      <c r="J53" s="49"/>
      <c r="K53" s="49"/>
      <c r="L53" s="49"/>
      <c r="M53" s="56"/>
    </row>
    <row r="54" spans="1:13" ht="84.95" customHeight="1">
      <c r="A54" s="604" t="s">
        <v>49</v>
      </c>
      <c r="B54" s="605"/>
      <c r="C54" s="605"/>
      <c r="D54" s="605"/>
      <c r="E54" s="605"/>
      <c r="F54" s="605"/>
      <c r="G54" s="605"/>
      <c r="H54" s="605"/>
      <c r="I54" s="605"/>
      <c r="J54" s="605"/>
      <c r="K54" s="605"/>
      <c r="L54" s="605"/>
      <c r="M54" s="606"/>
    </row>
    <row r="55" spans="1:13" ht="35.1" customHeight="1">
      <c r="A55" s="6" t="s">
        <v>41</v>
      </c>
      <c r="B55" s="44"/>
      <c r="C55" s="44"/>
      <c r="D55" s="44"/>
      <c r="E55" s="44"/>
      <c r="F55" s="44"/>
      <c r="G55" s="45"/>
      <c r="H55" s="7" t="s">
        <v>11</v>
      </c>
      <c r="I55" s="46">
        <f>I28+1</f>
        <v>45231</v>
      </c>
      <c r="J55" s="44"/>
      <c r="K55" s="44"/>
      <c r="L55" s="44"/>
      <c r="M55" s="47"/>
    </row>
    <row r="56" spans="1:13" ht="16.5" customHeight="1">
      <c r="A56" s="91" t="s">
        <v>12</v>
      </c>
      <c r="B56" s="9"/>
      <c r="C56" s="10"/>
      <c r="D56" s="92" t="s">
        <v>13</v>
      </c>
      <c r="E56" s="9"/>
      <c r="F56" s="9"/>
      <c r="G56" s="9"/>
      <c r="H56" s="91" t="s">
        <v>14</v>
      </c>
      <c r="I56" s="11" t="s">
        <v>43</v>
      </c>
      <c r="J56" s="9"/>
      <c r="K56" s="9"/>
      <c r="L56" s="9"/>
      <c r="M56" s="10"/>
    </row>
    <row r="57" spans="1:13" ht="16.5" customHeight="1">
      <c r="A57" s="48" t="s">
        <v>15</v>
      </c>
      <c r="B57" s="49"/>
      <c r="C57" s="10"/>
      <c r="D57" s="62" t="str">
        <f>D30</f>
        <v xml:space="preserve">EYELEVEL - JENEČ </v>
      </c>
      <c r="E57" s="49"/>
      <c r="F57" s="49"/>
      <c r="G57" s="49"/>
      <c r="H57" s="48" t="s">
        <v>14</v>
      </c>
      <c r="I57" s="93" t="str">
        <f>I30</f>
        <v>731 438 517, 776 107 716</v>
      </c>
      <c r="J57" s="49"/>
      <c r="K57" s="49"/>
      <c r="L57" s="49"/>
      <c r="M57" s="50"/>
    </row>
    <row r="58" spans="1:13" ht="12.95" customHeight="1">
      <c r="A58" s="51"/>
      <c r="B58" s="94"/>
      <c r="C58" s="51"/>
      <c r="D58" s="95"/>
      <c r="E58" s="94"/>
      <c r="F58" s="12"/>
      <c r="G58" s="94"/>
      <c r="H58" s="94"/>
      <c r="I58" s="94"/>
      <c r="J58" s="94"/>
      <c r="K58" s="95"/>
      <c r="L58" s="51"/>
      <c r="M58" s="95"/>
    </row>
    <row r="59" spans="1:13" ht="18" customHeight="1">
      <c r="A59" s="13"/>
      <c r="B59" s="44"/>
      <c r="C59" s="14" t="s">
        <v>16</v>
      </c>
      <c r="D59" s="47"/>
      <c r="E59" s="52" t="s">
        <v>17</v>
      </c>
      <c r="F59" s="15" t="s">
        <v>18</v>
      </c>
      <c r="G59" s="44" t="s">
        <v>19</v>
      </c>
      <c r="H59" s="44"/>
      <c r="I59" s="16" t="s">
        <v>20</v>
      </c>
      <c r="J59" s="16" t="s">
        <v>21</v>
      </c>
      <c r="K59" s="47"/>
      <c r="L59" s="92" t="s">
        <v>22</v>
      </c>
      <c r="M59" s="10"/>
    </row>
    <row r="60" spans="1:13" ht="15.75" customHeight="1">
      <c r="A60" s="53"/>
      <c r="B60" s="94"/>
      <c r="C60" s="51"/>
      <c r="D60" s="95"/>
      <c r="E60" s="96" t="s">
        <v>23</v>
      </c>
      <c r="F60" s="12"/>
      <c r="G60" s="17" t="s">
        <v>24</v>
      </c>
      <c r="H60" s="52" t="s">
        <v>5</v>
      </c>
      <c r="I60" s="16" t="s">
        <v>25</v>
      </c>
      <c r="J60" s="18" t="s">
        <v>26</v>
      </c>
      <c r="K60" s="95"/>
      <c r="L60" s="96" t="s">
        <v>27</v>
      </c>
      <c r="M60" s="19" t="s">
        <v>28</v>
      </c>
    </row>
    <row r="61" spans="1:13">
      <c r="A61" s="54"/>
      <c r="B61" s="49"/>
      <c r="C61" s="55"/>
      <c r="D61" s="56"/>
      <c r="E61" s="49"/>
      <c r="F61" s="57"/>
      <c r="G61" s="55"/>
      <c r="H61" s="49"/>
      <c r="I61" s="16"/>
      <c r="J61" s="16"/>
      <c r="K61" s="56"/>
      <c r="L61" s="58" t="s">
        <v>29</v>
      </c>
      <c r="M61" s="59" t="s">
        <v>30</v>
      </c>
    </row>
    <row r="62" spans="1:13">
      <c r="A62" s="97">
        <v>1</v>
      </c>
      <c r="B62" s="20"/>
      <c r="C62" s="97">
        <v>2</v>
      </c>
      <c r="D62" s="21"/>
      <c r="E62" s="20">
        <v>3</v>
      </c>
      <c r="F62" s="22">
        <v>4</v>
      </c>
      <c r="G62" s="20">
        <v>5</v>
      </c>
      <c r="H62" s="22">
        <v>6</v>
      </c>
      <c r="I62" s="22">
        <v>7</v>
      </c>
      <c r="J62" s="22">
        <v>8</v>
      </c>
      <c r="K62" s="20"/>
      <c r="L62" s="22">
        <v>9</v>
      </c>
      <c r="M62" s="21">
        <v>10</v>
      </c>
    </row>
    <row r="63" spans="1:13" ht="18.95" customHeight="1">
      <c r="A63" s="143" t="s">
        <v>59</v>
      </c>
      <c r="B63" s="144"/>
      <c r="C63" s="114" t="str">
        <f>JL!I12</f>
        <v>Drůbeží vývar s krupiucí a vejcem</v>
      </c>
      <c r="D63" s="10"/>
      <c r="E63" s="20" t="s">
        <v>31</v>
      </c>
      <c r="F63" s="22"/>
      <c r="G63" s="23"/>
      <c r="H63" s="24"/>
      <c r="I63" s="24"/>
      <c r="J63" s="25"/>
      <c r="K63" s="94"/>
      <c r="L63" s="100"/>
      <c r="M63" s="95"/>
    </row>
    <row r="64" spans="1:13" ht="18.95" customHeight="1">
      <c r="A64" s="143" t="s">
        <v>60</v>
      </c>
      <c r="B64" s="144"/>
      <c r="C64" s="92" t="str">
        <f>JL!I15</f>
        <v>Čočková s uzeninou</v>
      </c>
      <c r="D64" s="10"/>
      <c r="E64" s="96" t="s">
        <v>31</v>
      </c>
      <c r="F64" s="22"/>
      <c r="G64" s="101"/>
      <c r="H64" s="24"/>
      <c r="I64" s="26"/>
      <c r="J64" s="25"/>
      <c r="K64" s="9"/>
      <c r="L64" s="100"/>
      <c r="M64" s="10"/>
    </row>
    <row r="65" spans="1:13" ht="18.95" customHeight="1">
      <c r="A65" s="143" t="s">
        <v>80</v>
      </c>
      <c r="B65" s="145"/>
      <c r="C65" s="103" t="str">
        <f>JL!I19</f>
        <v>Dušený hovězí kýta s kaparovo-smetanovou oáčkou, dušená rýže</v>
      </c>
      <c r="D65" s="10"/>
      <c r="E65" s="20" t="s">
        <v>31</v>
      </c>
      <c r="F65" s="22"/>
      <c r="G65" s="27"/>
      <c r="H65" s="24"/>
      <c r="I65" s="26"/>
      <c r="J65" s="25"/>
      <c r="K65" s="94"/>
      <c r="L65" s="105"/>
      <c r="M65" s="95"/>
    </row>
    <row r="66" spans="1:13" ht="18.95" customHeight="1">
      <c r="A66" s="143" t="s">
        <v>81</v>
      </c>
      <c r="B66" s="146"/>
      <c r="C66" s="103" t="str">
        <f>JL!I23</f>
        <v>Pečená krkovice po dijonsku, šťouchané brambory s pórkem</v>
      </c>
      <c r="D66" s="10"/>
      <c r="E66" s="96" t="s">
        <v>31</v>
      </c>
      <c r="F66" s="22"/>
      <c r="G66" s="27"/>
      <c r="H66" s="24"/>
      <c r="I66" s="28"/>
      <c r="J66" s="25"/>
      <c r="K66" s="94"/>
      <c r="L66" s="105"/>
      <c r="M66" s="95"/>
    </row>
    <row r="67" spans="1:13" ht="18.95" customHeight="1">
      <c r="A67" s="143" t="s">
        <v>75</v>
      </c>
      <c r="B67" s="146"/>
      <c r="C67" s="103" t="str">
        <f>JL!I27</f>
        <v>Míchané těstoviny s brokolicí, vejci, smaženou cibulí a smetanou, sypané sýrem</v>
      </c>
      <c r="D67" s="10"/>
      <c r="E67" s="20" t="s">
        <v>31</v>
      </c>
      <c r="F67" s="22"/>
      <c r="G67" s="27"/>
      <c r="H67" s="24"/>
      <c r="I67" s="28"/>
      <c r="J67" s="25"/>
      <c r="K67" s="9"/>
      <c r="L67" s="100"/>
      <c r="M67" s="10"/>
    </row>
    <row r="68" spans="1:13" ht="18.95" customHeight="1">
      <c r="A68" s="143" t="s">
        <v>76</v>
      </c>
      <c r="B68" s="147"/>
      <c r="C68" s="103" t="str">
        <f>JL!H32</f>
        <v>PHAD KHI MOO
HOVĚZÍ WOK S THAJSKÝMI BYLINKAMI, JASMÍNOVÁ RÝŽE</v>
      </c>
      <c r="D68" s="10"/>
      <c r="E68" s="20" t="s">
        <v>31</v>
      </c>
      <c r="F68" s="22"/>
      <c r="G68" s="27"/>
      <c r="H68" s="24"/>
      <c r="I68" s="28"/>
      <c r="J68" s="25"/>
      <c r="K68" s="94"/>
      <c r="L68" s="105"/>
      <c r="M68" s="95"/>
    </row>
    <row r="69" spans="1:13" ht="18.95" customHeight="1">
      <c r="A69" s="108"/>
      <c r="B69" s="109"/>
      <c r="C69" s="602"/>
      <c r="D69" s="603"/>
      <c r="E69" s="20"/>
      <c r="F69" s="22"/>
      <c r="G69" s="27"/>
      <c r="H69" s="24"/>
      <c r="I69" s="28"/>
      <c r="J69" s="25"/>
      <c r="K69" s="9"/>
      <c r="L69" s="100"/>
      <c r="M69" s="10"/>
    </row>
    <row r="70" spans="1:13" ht="18.95" customHeight="1">
      <c r="A70" s="92"/>
      <c r="B70" s="94"/>
      <c r="C70" s="92"/>
      <c r="D70" s="10"/>
      <c r="E70" s="20"/>
      <c r="F70" s="22"/>
      <c r="G70" s="29"/>
      <c r="H70" s="24"/>
      <c r="I70" s="28"/>
      <c r="J70" s="25"/>
      <c r="K70" s="94"/>
      <c r="L70" s="105"/>
      <c r="M70" s="95"/>
    </row>
    <row r="71" spans="1:13" ht="18.95" customHeight="1">
      <c r="A71" s="92"/>
      <c r="B71" s="9"/>
      <c r="C71" s="110"/>
      <c r="D71" s="111"/>
      <c r="E71" s="20"/>
      <c r="F71" s="22"/>
      <c r="G71" s="29"/>
      <c r="H71" s="24"/>
      <c r="I71" s="26"/>
      <c r="J71" s="25"/>
      <c r="K71" s="9"/>
      <c r="L71" s="100"/>
      <c r="M71" s="10"/>
    </row>
    <row r="72" spans="1:13" ht="36" customHeight="1">
      <c r="A72" s="97"/>
      <c r="B72" s="94"/>
      <c r="C72" s="92"/>
      <c r="D72" s="10"/>
      <c r="E72" s="20"/>
      <c r="F72" s="22"/>
      <c r="G72" s="29"/>
      <c r="H72" s="24"/>
      <c r="I72" s="26"/>
      <c r="J72" s="25"/>
      <c r="K72" s="9"/>
      <c r="L72" s="100"/>
      <c r="M72" s="10"/>
    </row>
    <row r="73" spans="1:13" ht="18.95" customHeight="1">
      <c r="A73" s="92"/>
      <c r="B73" s="9"/>
      <c r="C73" s="92"/>
      <c r="D73" s="10"/>
      <c r="E73" s="20"/>
      <c r="F73" s="22"/>
      <c r="G73" s="29"/>
      <c r="H73" s="24"/>
      <c r="I73" s="28"/>
      <c r="J73" s="25"/>
      <c r="K73" s="94"/>
      <c r="L73" s="105"/>
      <c r="M73" s="95"/>
    </row>
    <row r="74" spans="1:13" ht="18.95" customHeight="1">
      <c r="A74" s="92"/>
      <c r="B74" s="9"/>
      <c r="C74" s="92"/>
      <c r="D74" s="10"/>
      <c r="E74" s="20"/>
      <c r="F74" s="22"/>
      <c r="G74" s="29"/>
      <c r="H74" s="24"/>
      <c r="I74" s="26"/>
      <c r="J74" s="25"/>
      <c r="K74" s="9"/>
      <c r="L74" s="100"/>
      <c r="M74" s="10"/>
    </row>
    <row r="75" spans="1:13" ht="18.95" customHeight="1">
      <c r="A75" s="92"/>
      <c r="B75" s="9"/>
      <c r="C75" s="92"/>
      <c r="D75" s="9"/>
      <c r="E75" s="22"/>
      <c r="F75" s="22"/>
      <c r="G75" s="30"/>
      <c r="H75" s="24"/>
      <c r="I75" s="16"/>
      <c r="J75" s="16"/>
      <c r="K75" s="16"/>
      <c r="L75" s="100"/>
      <c r="M75" s="16"/>
    </row>
    <row r="76" spans="1:13" ht="18.95" customHeight="1">
      <c r="A76" s="60" t="s">
        <v>32</v>
      </c>
      <c r="H76" s="31"/>
      <c r="K76" s="32"/>
      <c r="L76" s="94"/>
      <c r="M76" s="95"/>
    </row>
    <row r="77" spans="1:13">
      <c r="A77" s="92" t="s">
        <v>44</v>
      </c>
      <c r="B77" s="9"/>
      <c r="C77" s="9"/>
      <c r="D77" s="9"/>
      <c r="E77" s="9"/>
      <c r="F77" s="9"/>
      <c r="G77" s="9"/>
      <c r="H77" s="33"/>
      <c r="I77" s="9"/>
      <c r="J77" s="9"/>
      <c r="K77" s="9"/>
      <c r="L77" s="9"/>
      <c r="M77" s="10"/>
    </row>
    <row r="78" spans="1:13">
      <c r="A78" s="92" t="s">
        <v>33</v>
      </c>
      <c r="B78" s="9"/>
      <c r="C78" s="9"/>
      <c r="D78" s="9"/>
      <c r="E78" s="9"/>
      <c r="F78" s="9"/>
      <c r="G78" s="9" t="s">
        <v>34</v>
      </c>
      <c r="H78" s="9"/>
      <c r="I78" s="9"/>
      <c r="J78" s="9" t="s">
        <v>35</v>
      </c>
      <c r="K78" s="9"/>
      <c r="L78" s="9"/>
      <c r="M78" s="10"/>
    </row>
    <row r="79" spans="1:13">
      <c r="A79" s="61"/>
      <c r="B79" s="94"/>
      <c r="C79" s="94"/>
      <c r="E79" s="112" t="s">
        <v>36</v>
      </c>
      <c r="F79" s="94"/>
      <c r="G79" s="94"/>
      <c r="H79" s="112" t="s">
        <v>37</v>
      </c>
      <c r="I79" s="94"/>
      <c r="J79" s="94" t="s">
        <v>42</v>
      </c>
      <c r="K79" s="94"/>
      <c r="L79" s="94"/>
      <c r="M79" s="95"/>
    </row>
    <row r="80" spans="1:13">
      <c r="A80" s="55" t="s">
        <v>38</v>
      </c>
      <c r="B80" s="49"/>
      <c r="C80" s="49" t="s">
        <v>39</v>
      </c>
      <c r="D80" s="113"/>
      <c r="E80" s="49" t="s">
        <v>40</v>
      </c>
      <c r="F80" s="49"/>
      <c r="G80" s="49" t="s">
        <v>39</v>
      </c>
      <c r="H80" s="49"/>
      <c r="I80" s="49"/>
      <c r="J80" s="49"/>
      <c r="K80" s="49"/>
      <c r="L80" s="49"/>
      <c r="M80" s="56"/>
    </row>
    <row r="81" spans="1:13" ht="84.95" customHeight="1">
      <c r="A81" s="604" t="s">
        <v>49</v>
      </c>
      <c r="B81" s="605"/>
      <c r="C81" s="605"/>
      <c r="D81" s="605"/>
      <c r="E81" s="605"/>
      <c r="F81" s="605"/>
      <c r="G81" s="605"/>
      <c r="H81" s="605"/>
      <c r="I81" s="605"/>
      <c r="J81" s="605"/>
      <c r="K81" s="605"/>
      <c r="L81" s="605"/>
      <c r="M81" s="606"/>
    </row>
    <row r="82" spans="1:13" ht="35.1" customHeight="1">
      <c r="A82" s="6" t="s">
        <v>41</v>
      </c>
      <c r="B82" s="44"/>
      <c r="C82" s="44"/>
      <c r="D82" s="44"/>
      <c r="E82" s="44"/>
      <c r="F82" s="44"/>
      <c r="G82" s="45"/>
      <c r="H82" s="7" t="s">
        <v>11</v>
      </c>
      <c r="I82" s="46">
        <f>I55+1</f>
        <v>45232</v>
      </c>
      <c r="J82" s="44"/>
      <c r="K82" s="44"/>
      <c r="L82" s="44"/>
      <c r="M82" s="47"/>
    </row>
    <row r="83" spans="1:13" ht="16.5" customHeight="1">
      <c r="A83" s="91" t="s">
        <v>12</v>
      </c>
      <c r="B83" s="9"/>
      <c r="C83" s="10"/>
      <c r="D83" s="92" t="s">
        <v>13</v>
      </c>
      <c r="E83" s="9"/>
      <c r="F83" s="9"/>
      <c r="G83" s="9"/>
      <c r="H83" s="91" t="s">
        <v>14</v>
      </c>
      <c r="I83" s="11" t="s">
        <v>43</v>
      </c>
      <c r="J83" s="9"/>
      <c r="K83" s="9"/>
      <c r="L83" s="9"/>
      <c r="M83" s="10"/>
    </row>
    <row r="84" spans="1:13" ht="16.5" customHeight="1">
      <c r="A84" s="48" t="s">
        <v>15</v>
      </c>
      <c r="B84" s="49"/>
      <c r="C84" s="10"/>
      <c r="D84" s="62" t="str">
        <f>D57</f>
        <v xml:space="preserve">EYELEVEL - JENEČ </v>
      </c>
      <c r="E84" s="49"/>
      <c r="F84" s="49"/>
      <c r="G84" s="49"/>
      <c r="H84" s="48" t="s">
        <v>14</v>
      </c>
      <c r="I84" s="93" t="str">
        <f>I57</f>
        <v>731 438 517, 776 107 716</v>
      </c>
      <c r="J84" s="49"/>
      <c r="K84" s="49"/>
      <c r="L84" s="49"/>
      <c r="M84" s="50"/>
    </row>
    <row r="85" spans="1:13" ht="12.95" customHeight="1">
      <c r="A85" s="51"/>
      <c r="B85" s="94"/>
      <c r="C85" s="51"/>
      <c r="D85" s="95"/>
      <c r="E85" s="94"/>
      <c r="F85" s="12"/>
      <c r="G85" s="94"/>
      <c r="H85" s="94"/>
      <c r="I85" s="94"/>
      <c r="J85" s="94"/>
      <c r="K85" s="95"/>
      <c r="L85" s="51"/>
      <c r="M85" s="95"/>
    </row>
    <row r="86" spans="1:13" ht="18" customHeight="1">
      <c r="A86" s="13"/>
      <c r="B86" s="44"/>
      <c r="C86" s="14" t="s">
        <v>16</v>
      </c>
      <c r="D86" s="47"/>
      <c r="E86" s="52" t="s">
        <v>17</v>
      </c>
      <c r="F86" s="15" t="s">
        <v>18</v>
      </c>
      <c r="G86" s="44" t="s">
        <v>19</v>
      </c>
      <c r="H86" s="44"/>
      <c r="I86" s="16" t="s">
        <v>20</v>
      </c>
      <c r="J86" s="16" t="s">
        <v>21</v>
      </c>
      <c r="K86" s="47"/>
      <c r="L86" s="92" t="s">
        <v>22</v>
      </c>
      <c r="M86" s="10"/>
    </row>
    <row r="87" spans="1:13" ht="15.75" customHeight="1">
      <c r="A87" s="53"/>
      <c r="B87" s="94"/>
      <c r="C87" s="51"/>
      <c r="D87" s="95"/>
      <c r="E87" s="96" t="s">
        <v>23</v>
      </c>
      <c r="F87" s="12"/>
      <c r="G87" s="17" t="s">
        <v>24</v>
      </c>
      <c r="H87" s="52" t="s">
        <v>5</v>
      </c>
      <c r="I87" s="16" t="s">
        <v>25</v>
      </c>
      <c r="J87" s="18" t="s">
        <v>26</v>
      </c>
      <c r="K87" s="95"/>
      <c r="L87" s="96" t="s">
        <v>27</v>
      </c>
      <c r="M87" s="19" t="s">
        <v>28</v>
      </c>
    </row>
    <row r="88" spans="1:13">
      <c r="A88" s="54"/>
      <c r="B88" s="49"/>
      <c r="C88" s="55"/>
      <c r="D88" s="56"/>
      <c r="E88" s="49"/>
      <c r="F88" s="57"/>
      <c r="G88" s="55"/>
      <c r="H88" s="49"/>
      <c r="I88" s="16"/>
      <c r="J88" s="16"/>
      <c r="K88" s="56"/>
      <c r="L88" s="58" t="s">
        <v>29</v>
      </c>
      <c r="M88" s="59" t="s">
        <v>30</v>
      </c>
    </row>
    <row r="89" spans="1:13">
      <c r="A89" s="97">
        <v>1</v>
      </c>
      <c r="B89" s="20"/>
      <c r="C89" s="97">
        <v>2</v>
      </c>
      <c r="D89" s="21"/>
      <c r="E89" s="20">
        <v>3</v>
      </c>
      <c r="F89" s="22">
        <v>4</v>
      </c>
      <c r="G89" s="20">
        <v>5</v>
      </c>
      <c r="H89" s="22">
        <v>6</v>
      </c>
      <c r="I89" s="22">
        <v>7</v>
      </c>
      <c r="J89" s="22">
        <v>8</v>
      </c>
      <c r="K89" s="20"/>
      <c r="L89" s="22">
        <v>9</v>
      </c>
      <c r="M89" s="21">
        <v>10</v>
      </c>
    </row>
    <row r="90" spans="1:13" ht="18.95" customHeight="1">
      <c r="A90" s="143" t="s">
        <v>59</v>
      </c>
      <c r="B90" s="144"/>
      <c r="C90" s="92" t="str">
        <f>JL!L12</f>
        <v>Hovězí polévka s kapáním</v>
      </c>
      <c r="D90" s="10"/>
      <c r="E90" s="20" t="s">
        <v>31</v>
      </c>
      <c r="F90" s="22"/>
      <c r="G90" s="23"/>
      <c r="H90" s="24"/>
      <c r="I90" s="24"/>
      <c r="J90" s="25"/>
      <c r="K90" s="94"/>
      <c r="L90" s="100"/>
      <c r="M90" s="95"/>
    </row>
    <row r="91" spans="1:13" ht="18.95" customHeight="1">
      <c r="A91" s="143" t="s">
        <v>60</v>
      </c>
      <c r="B91" s="144"/>
      <c r="C91" s="92" t="str">
        <f>JL!L15</f>
        <v>Zelná bílá s bramborami</v>
      </c>
      <c r="D91" s="10"/>
      <c r="E91" s="96" t="s">
        <v>31</v>
      </c>
      <c r="F91" s="22"/>
      <c r="G91" s="101"/>
      <c r="H91" s="24"/>
      <c r="I91" s="26"/>
      <c r="J91" s="25"/>
      <c r="K91" s="9"/>
      <c r="L91" s="100"/>
      <c r="M91" s="10"/>
    </row>
    <row r="92" spans="1:13" ht="18.95" customHeight="1">
      <c r="A92" s="143" t="s">
        <v>80</v>
      </c>
      <c r="B92" s="145"/>
      <c r="C92" s="103" t="str">
        <f>JL!L19</f>
        <v>Pečený kuřecí špíz po provensálsku, přírodní šťáva, vařené brambory</v>
      </c>
      <c r="D92" s="10"/>
      <c r="E92" s="20" t="s">
        <v>31</v>
      </c>
      <c r="F92" s="22"/>
      <c r="G92" s="27"/>
      <c r="H92" s="24"/>
      <c r="I92" s="26"/>
      <c r="J92" s="25"/>
      <c r="K92" s="94"/>
      <c r="L92" s="105"/>
      <c r="M92" s="95"/>
    </row>
    <row r="93" spans="1:13" ht="18.95" customHeight="1">
      <c r="A93" s="143" t="s">
        <v>81</v>
      </c>
      <c r="B93" s="146"/>
      <c r="C93" s="103" t="str">
        <f>JL!L23</f>
        <v>Mexický hovězí guláš s hráškem sypaný sýrem, dušená rýže</v>
      </c>
      <c r="D93" s="10"/>
      <c r="E93" s="96" t="s">
        <v>31</v>
      </c>
      <c r="F93" s="22"/>
      <c r="G93" s="27"/>
      <c r="H93" s="24"/>
      <c r="I93" s="28"/>
      <c r="J93" s="25"/>
      <c r="K93" s="94"/>
      <c r="L93" s="105"/>
      <c r="M93" s="95"/>
    </row>
    <row r="94" spans="1:13" ht="18.95" customHeight="1">
      <c r="A94" s="143" t="s">
        <v>75</v>
      </c>
      <c r="B94" s="146"/>
      <c r="C94" s="103" t="str">
        <f>JL!L27</f>
        <v>Veggie rizoto alá "Paella" s luštěninami a baby kukuřicí, strouhané italské sýry</v>
      </c>
      <c r="D94" s="10"/>
      <c r="E94" s="20" t="s">
        <v>31</v>
      </c>
      <c r="F94" s="22"/>
      <c r="G94" s="27"/>
      <c r="H94" s="24"/>
      <c r="I94" s="28"/>
      <c r="J94" s="25"/>
      <c r="K94" s="9"/>
      <c r="L94" s="100"/>
      <c r="M94" s="10"/>
    </row>
    <row r="95" spans="1:13" ht="18.95" customHeight="1">
      <c r="A95" s="143" t="s">
        <v>76</v>
      </c>
      <c r="B95" s="147"/>
      <c r="C95" s="103" t="str">
        <f>JL!L32</f>
        <v>Pečená treska na jarní cibulce zapékaná se sýrem, vařené brambor, citron</v>
      </c>
      <c r="D95" s="10"/>
      <c r="E95" s="20" t="s">
        <v>31</v>
      </c>
      <c r="F95" s="22"/>
      <c r="G95" s="27"/>
      <c r="H95" s="24"/>
      <c r="I95" s="28"/>
      <c r="J95" s="25"/>
      <c r="K95" s="94"/>
      <c r="L95" s="105"/>
      <c r="M95" s="95"/>
    </row>
    <row r="96" spans="1:13" ht="18.95" customHeight="1">
      <c r="A96" s="108"/>
      <c r="B96" s="109"/>
      <c r="C96" s="602"/>
      <c r="D96" s="603"/>
      <c r="E96" s="20"/>
      <c r="F96" s="22"/>
      <c r="G96" s="27"/>
      <c r="H96" s="24"/>
      <c r="I96" s="28"/>
      <c r="J96" s="25"/>
      <c r="K96" s="9"/>
      <c r="L96" s="100"/>
      <c r="M96" s="10"/>
    </row>
    <row r="97" spans="1:13" ht="18.95" customHeight="1">
      <c r="A97" s="92"/>
      <c r="B97" s="94"/>
      <c r="C97" s="92"/>
      <c r="D97" s="10"/>
      <c r="E97" s="20"/>
      <c r="F97" s="22"/>
      <c r="G97" s="29"/>
      <c r="H97" s="24"/>
      <c r="I97" s="28"/>
      <c r="J97" s="25"/>
      <c r="K97" s="94"/>
      <c r="L97" s="105"/>
      <c r="M97" s="95"/>
    </row>
    <row r="98" spans="1:13" ht="18.95" customHeight="1">
      <c r="A98" s="92"/>
      <c r="B98" s="9"/>
      <c r="C98" s="110"/>
      <c r="D98" s="111"/>
      <c r="E98" s="20"/>
      <c r="F98" s="22"/>
      <c r="G98" s="29"/>
      <c r="H98" s="24"/>
      <c r="I98" s="26"/>
      <c r="J98" s="25"/>
      <c r="K98" s="9"/>
      <c r="L98" s="100"/>
      <c r="M98" s="10"/>
    </row>
    <row r="99" spans="1:13" ht="36" customHeight="1">
      <c r="A99" s="97"/>
      <c r="B99" s="94"/>
      <c r="C99" s="92"/>
      <c r="D99" s="10"/>
      <c r="E99" s="20"/>
      <c r="F99" s="22"/>
      <c r="G99" s="29"/>
      <c r="H99" s="24"/>
      <c r="I99" s="26"/>
      <c r="J99" s="25"/>
      <c r="K99" s="9"/>
      <c r="L99" s="100"/>
      <c r="M99" s="10"/>
    </row>
    <row r="100" spans="1:13" ht="18.95" customHeight="1">
      <c r="A100" s="92"/>
      <c r="B100" s="9"/>
      <c r="C100" s="92"/>
      <c r="D100" s="10"/>
      <c r="E100" s="20"/>
      <c r="F100" s="22"/>
      <c r="G100" s="29"/>
      <c r="H100" s="24"/>
      <c r="I100" s="28"/>
      <c r="J100" s="25"/>
      <c r="K100" s="94"/>
      <c r="L100" s="105"/>
      <c r="M100" s="95"/>
    </row>
    <row r="101" spans="1:13" ht="18.95" customHeight="1">
      <c r="A101" s="92"/>
      <c r="B101" s="9"/>
      <c r="C101" s="92"/>
      <c r="D101" s="10"/>
      <c r="E101" s="20"/>
      <c r="F101" s="22"/>
      <c r="G101" s="29"/>
      <c r="H101" s="24"/>
      <c r="I101" s="26"/>
      <c r="J101" s="25"/>
      <c r="K101" s="9"/>
      <c r="L101" s="100"/>
      <c r="M101" s="10"/>
    </row>
    <row r="102" spans="1:13" ht="18.95" customHeight="1">
      <c r="A102" s="92"/>
      <c r="B102" s="9"/>
      <c r="C102" s="92"/>
      <c r="D102" s="9"/>
      <c r="E102" s="22"/>
      <c r="F102" s="22"/>
      <c r="G102" s="30"/>
      <c r="H102" s="24"/>
      <c r="I102" s="16"/>
      <c r="J102" s="16"/>
      <c r="K102" s="16"/>
      <c r="L102" s="100"/>
      <c r="M102" s="16"/>
    </row>
    <row r="103" spans="1:13" ht="18.95" customHeight="1">
      <c r="A103" s="60" t="s">
        <v>32</v>
      </c>
      <c r="H103" s="31"/>
      <c r="K103" s="32"/>
      <c r="L103" s="94"/>
      <c r="M103" s="95"/>
    </row>
    <row r="104" spans="1:13">
      <c r="A104" s="92" t="s">
        <v>44</v>
      </c>
      <c r="B104" s="9"/>
      <c r="C104" s="9"/>
      <c r="D104" s="9"/>
      <c r="E104" s="9"/>
      <c r="F104" s="9"/>
      <c r="G104" s="9"/>
      <c r="H104" s="33"/>
      <c r="I104" s="9"/>
      <c r="J104" s="9"/>
      <c r="K104" s="9"/>
      <c r="L104" s="9"/>
      <c r="M104" s="10"/>
    </row>
    <row r="105" spans="1:13">
      <c r="A105" s="92" t="s">
        <v>33</v>
      </c>
      <c r="B105" s="9"/>
      <c r="C105" s="9"/>
      <c r="D105" s="9"/>
      <c r="E105" s="9"/>
      <c r="F105" s="9"/>
      <c r="G105" s="9" t="s">
        <v>34</v>
      </c>
      <c r="H105" s="9"/>
      <c r="I105" s="9"/>
      <c r="J105" s="9" t="s">
        <v>35</v>
      </c>
      <c r="K105" s="9"/>
      <c r="L105" s="9"/>
      <c r="M105" s="10"/>
    </row>
    <row r="106" spans="1:13">
      <c r="A106" s="61"/>
      <c r="B106" s="94"/>
      <c r="C106" s="94"/>
      <c r="E106" s="112" t="s">
        <v>36</v>
      </c>
      <c r="F106" s="94"/>
      <c r="G106" s="94"/>
      <c r="H106" s="112" t="s">
        <v>37</v>
      </c>
      <c r="I106" s="94"/>
      <c r="J106" s="94" t="s">
        <v>42</v>
      </c>
      <c r="K106" s="94"/>
      <c r="L106" s="94"/>
      <c r="M106" s="95"/>
    </row>
    <row r="107" spans="1:13">
      <c r="A107" s="55" t="s">
        <v>38</v>
      </c>
      <c r="B107" s="49"/>
      <c r="C107" s="49" t="s">
        <v>39</v>
      </c>
      <c r="D107" s="113"/>
      <c r="E107" s="49" t="s">
        <v>40</v>
      </c>
      <c r="F107" s="49"/>
      <c r="G107" s="49" t="s">
        <v>39</v>
      </c>
      <c r="H107" s="49"/>
      <c r="I107" s="49"/>
      <c r="J107" s="49"/>
      <c r="K107" s="49"/>
      <c r="L107" s="49"/>
      <c r="M107" s="56"/>
    </row>
    <row r="108" spans="1:13" ht="84.95" customHeight="1">
      <c r="A108" s="604" t="s">
        <v>49</v>
      </c>
      <c r="B108" s="605"/>
      <c r="C108" s="605"/>
      <c r="D108" s="605"/>
      <c r="E108" s="605"/>
      <c r="F108" s="605"/>
      <c r="G108" s="605"/>
      <c r="H108" s="605"/>
      <c r="I108" s="605"/>
      <c r="J108" s="605"/>
      <c r="K108" s="605"/>
      <c r="L108" s="605"/>
      <c r="M108" s="606"/>
    </row>
    <row r="109" spans="1:13" ht="35.1" customHeight="1">
      <c r="A109" s="6" t="s">
        <v>41</v>
      </c>
      <c r="B109" s="44"/>
      <c r="C109" s="44"/>
      <c r="D109" s="44"/>
      <c r="E109" s="44"/>
      <c r="F109" s="44"/>
      <c r="G109" s="45"/>
      <c r="H109" s="7" t="s">
        <v>11</v>
      </c>
      <c r="I109" s="46">
        <f>I82+1</f>
        <v>45233</v>
      </c>
      <c r="J109" s="44"/>
      <c r="K109" s="44"/>
      <c r="L109" s="44"/>
      <c r="M109" s="47"/>
    </row>
    <row r="110" spans="1:13" ht="16.5" customHeight="1">
      <c r="A110" s="91" t="s">
        <v>12</v>
      </c>
      <c r="B110" s="9"/>
      <c r="C110" s="10"/>
      <c r="D110" s="92" t="s">
        <v>13</v>
      </c>
      <c r="E110" s="9"/>
      <c r="F110" s="9"/>
      <c r="G110" s="9"/>
      <c r="H110" s="91" t="s">
        <v>14</v>
      </c>
      <c r="I110" s="11" t="s">
        <v>43</v>
      </c>
      <c r="J110" s="9"/>
      <c r="K110" s="9"/>
      <c r="L110" s="9"/>
      <c r="M110" s="10"/>
    </row>
    <row r="111" spans="1:13" ht="16.5" customHeight="1">
      <c r="A111" s="48" t="s">
        <v>15</v>
      </c>
      <c r="B111" s="49"/>
      <c r="C111" s="10"/>
      <c r="D111" s="62" t="str">
        <f>D84</f>
        <v xml:space="preserve">EYELEVEL - JENEČ </v>
      </c>
      <c r="E111" s="49"/>
      <c r="F111" s="49"/>
      <c r="G111" s="49"/>
      <c r="H111" s="48" t="s">
        <v>14</v>
      </c>
      <c r="I111" s="93" t="str">
        <f>I84</f>
        <v>731 438 517, 776 107 716</v>
      </c>
      <c r="J111" s="49"/>
      <c r="K111" s="49"/>
      <c r="L111" s="49"/>
      <c r="M111" s="50"/>
    </row>
    <row r="112" spans="1:13" ht="12.95" customHeight="1">
      <c r="A112" s="51"/>
      <c r="B112" s="94"/>
      <c r="C112" s="51"/>
      <c r="D112" s="95"/>
      <c r="E112" s="94"/>
      <c r="F112" s="12"/>
      <c r="G112" s="94"/>
      <c r="H112" s="94"/>
      <c r="I112" s="94"/>
      <c r="J112" s="94"/>
      <c r="K112" s="95"/>
      <c r="L112" s="51"/>
      <c r="M112" s="95"/>
    </row>
    <row r="113" spans="1:13" ht="18" customHeight="1">
      <c r="A113" s="13"/>
      <c r="B113" s="44"/>
      <c r="C113" s="14" t="s">
        <v>16</v>
      </c>
      <c r="D113" s="47"/>
      <c r="E113" s="52" t="s">
        <v>17</v>
      </c>
      <c r="F113" s="15" t="s">
        <v>18</v>
      </c>
      <c r="G113" s="44" t="s">
        <v>19</v>
      </c>
      <c r="H113" s="44"/>
      <c r="I113" s="16" t="s">
        <v>20</v>
      </c>
      <c r="J113" s="16" t="s">
        <v>21</v>
      </c>
      <c r="K113" s="47"/>
      <c r="L113" s="92" t="s">
        <v>22</v>
      </c>
      <c r="M113" s="10"/>
    </row>
    <row r="114" spans="1:13" ht="15.75" customHeight="1">
      <c r="A114" s="53"/>
      <c r="B114" s="94"/>
      <c r="C114" s="51"/>
      <c r="D114" s="95"/>
      <c r="E114" s="96" t="s">
        <v>23</v>
      </c>
      <c r="F114" s="12"/>
      <c r="G114" s="17" t="s">
        <v>24</v>
      </c>
      <c r="H114" s="52" t="s">
        <v>5</v>
      </c>
      <c r="I114" s="16" t="s">
        <v>25</v>
      </c>
      <c r="J114" s="18" t="s">
        <v>26</v>
      </c>
      <c r="K114" s="95"/>
      <c r="L114" s="96" t="s">
        <v>27</v>
      </c>
      <c r="M114" s="19" t="s">
        <v>28</v>
      </c>
    </row>
    <row r="115" spans="1:13">
      <c r="A115" s="54"/>
      <c r="B115" s="49"/>
      <c r="C115" s="55"/>
      <c r="D115" s="56"/>
      <c r="E115" s="49"/>
      <c r="F115" s="57"/>
      <c r="G115" s="55"/>
      <c r="H115" s="49"/>
      <c r="I115" s="16"/>
      <c r="J115" s="16"/>
      <c r="K115" s="56"/>
      <c r="L115" s="58" t="s">
        <v>29</v>
      </c>
      <c r="M115" s="59" t="s">
        <v>30</v>
      </c>
    </row>
    <row r="116" spans="1:13">
      <c r="A116" s="97">
        <v>1</v>
      </c>
      <c r="B116" s="20"/>
      <c r="C116" s="97">
        <v>2</v>
      </c>
      <c r="D116" s="21"/>
      <c r="E116" s="20">
        <v>3</v>
      </c>
      <c r="F116" s="22">
        <v>4</v>
      </c>
      <c r="G116" s="20">
        <v>5</v>
      </c>
      <c r="H116" s="22">
        <v>6</v>
      </c>
      <c r="I116" s="22">
        <v>7</v>
      </c>
      <c r="J116" s="22">
        <v>8</v>
      </c>
      <c r="K116" s="20"/>
      <c r="L116" s="22">
        <v>9</v>
      </c>
      <c r="M116" s="21">
        <v>10</v>
      </c>
    </row>
    <row r="117" spans="1:13" ht="18.95" customHeight="1">
      <c r="A117" s="143" t="s">
        <v>59</v>
      </c>
      <c r="B117" s="144"/>
      <c r="C117" s="114" t="str">
        <f>JL!O12</f>
        <v>Slepičí polévka se strouháním</v>
      </c>
      <c r="D117" s="10"/>
      <c r="E117" s="20" t="s">
        <v>31</v>
      </c>
      <c r="F117" s="22"/>
      <c r="G117" s="23"/>
      <c r="H117" s="24"/>
      <c r="I117" s="24"/>
      <c r="J117" s="25"/>
      <c r="K117" s="94"/>
      <c r="L117" s="100"/>
      <c r="M117" s="95"/>
    </row>
    <row r="118" spans="1:13" ht="18.95" customHeight="1">
      <c r="A118" s="143" t="s">
        <v>60</v>
      </c>
      <c r="B118" s="144"/>
      <c r="C118" s="92" t="str">
        <f>JL!O15</f>
        <v>Šumavská bramboračka</v>
      </c>
      <c r="D118" s="10"/>
      <c r="E118" s="96" t="s">
        <v>31</v>
      </c>
      <c r="F118" s="22"/>
      <c r="G118" s="101"/>
      <c r="H118" s="24"/>
      <c r="I118" s="26"/>
      <c r="J118" s="25"/>
      <c r="K118" s="9"/>
      <c r="L118" s="100"/>
      <c r="M118" s="10"/>
    </row>
    <row r="119" spans="1:13" ht="18.95" customHeight="1">
      <c r="A119" s="143" t="s">
        <v>80</v>
      </c>
      <c r="B119" s="145"/>
      <c r="C119" s="103" t="str">
        <f>JL!O19</f>
        <v>Smažený vepřový řízek z pečeně, vařené brambory s máslem, kyselá okurka</v>
      </c>
      <c r="D119" s="10"/>
      <c r="E119" s="20" t="s">
        <v>31</v>
      </c>
      <c r="F119" s="22"/>
      <c r="G119" s="27"/>
      <c r="H119" s="24"/>
      <c r="I119" s="26"/>
      <c r="J119" s="25"/>
      <c r="K119" s="94"/>
      <c r="L119" s="105"/>
      <c r="M119" s="95"/>
    </row>
    <row r="120" spans="1:13" ht="18.95" customHeight="1">
      <c r="A120" s="143" t="s">
        <v>81</v>
      </c>
      <c r="B120" s="146"/>
      <c r="C120" s="103" t="str">
        <f>JL!O23</f>
        <v>Kuřecí kostky dle pražského uzenáře, vařené těstoviny</v>
      </c>
      <c r="D120" s="10"/>
      <c r="E120" s="96" t="s">
        <v>31</v>
      </c>
      <c r="F120" s="22"/>
      <c r="G120" s="27"/>
      <c r="H120" s="24"/>
      <c r="I120" s="26"/>
      <c r="J120" s="25"/>
      <c r="K120" s="9"/>
      <c r="L120" s="100"/>
      <c r="M120" s="10"/>
    </row>
    <row r="121" spans="1:13" ht="18.95" customHeight="1">
      <c r="A121" s="143" t="s">
        <v>75</v>
      </c>
      <c r="B121" s="146"/>
      <c r="C121" s="103" t="str">
        <f>JL!O27</f>
        <v>Zapékané řecké brambory s balkánským sýrem, rajčaty a bylinkami</v>
      </c>
      <c r="D121" s="10"/>
      <c r="E121" s="20" t="s">
        <v>31</v>
      </c>
      <c r="F121" s="22"/>
      <c r="G121" s="27"/>
      <c r="H121" s="24"/>
      <c r="I121" s="28"/>
      <c r="J121" s="25"/>
      <c r="K121" s="9"/>
      <c r="L121" s="100"/>
      <c r="M121" s="10"/>
    </row>
    <row r="122" spans="1:13" ht="18.95" customHeight="1">
      <c r="A122" s="143" t="s">
        <v>76</v>
      </c>
      <c r="B122" s="147"/>
      <c r="C122" s="103" t="str">
        <f>JL!O32</f>
        <v>Plněný kuřecí závitek se slaninou, fazolkami, sýrem a uzenými rajčaty, smažené krokety</v>
      </c>
      <c r="D122" s="10"/>
      <c r="E122" s="20" t="s">
        <v>31</v>
      </c>
      <c r="F122" s="22"/>
      <c r="G122" s="27"/>
      <c r="H122" s="24"/>
      <c r="I122" s="28"/>
      <c r="J122" s="25"/>
      <c r="K122" s="94"/>
      <c r="L122" s="105"/>
      <c r="M122" s="95"/>
    </row>
    <row r="123" spans="1:13" ht="18.95" customHeight="1">
      <c r="A123" s="108"/>
      <c r="B123" s="109"/>
      <c r="C123" s="602"/>
      <c r="D123" s="603"/>
      <c r="E123" s="20"/>
      <c r="F123" s="22"/>
      <c r="G123" s="27"/>
      <c r="H123" s="24"/>
      <c r="I123" s="28"/>
      <c r="J123" s="25"/>
      <c r="K123" s="9"/>
      <c r="L123" s="100"/>
      <c r="M123" s="10"/>
    </row>
    <row r="124" spans="1:13" ht="18.95" customHeight="1">
      <c r="A124" s="92"/>
      <c r="B124" s="94"/>
      <c r="C124" s="92"/>
      <c r="D124" s="10"/>
      <c r="E124" s="20"/>
      <c r="F124" s="22"/>
      <c r="G124" s="29"/>
      <c r="H124" s="24"/>
      <c r="I124" s="28"/>
      <c r="J124" s="25"/>
      <c r="K124" s="94"/>
      <c r="L124" s="105"/>
      <c r="M124" s="95"/>
    </row>
    <row r="125" spans="1:13" ht="18.95" customHeight="1">
      <c r="A125" s="92"/>
      <c r="B125" s="9"/>
      <c r="C125" s="110"/>
      <c r="D125" s="111"/>
      <c r="E125" s="20"/>
      <c r="F125" s="22"/>
      <c r="G125" s="29"/>
      <c r="H125" s="24"/>
      <c r="I125" s="26"/>
      <c r="J125" s="25"/>
      <c r="K125" s="9"/>
      <c r="L125" s="100"/>
      <c r="M125" s="10"/>
    </row>
    <row r="126" spans="1:13" ht="36" customHeight="1">
      <c r="A126" s="97"/>
      <c r="B126" s="94"/>
      <c r="C126" s="92"/>
      <c r="D126" s="10"/>
      <c r="E126" s="20"/>
      <c r="F126" s="22"/>
      <c r="G126" s="29"/>
      <c r="H126" s="24"/>
      <c r="I126" s="26"/>
      <c r="J126" s="25"/>
      <c r="K126" s="9"/>
      <c r="L126" s="100"/>
      <c r="M126" s="10"/>
    </row>
    <row r="127" spans="1:13" ht="18.95" customHeight="1">
      <c r="A127" s="92"/>
      <c r="B127" s="9"/>
      <c r="C127" s="92"/>
      <c r="D127" s="10"/>
      <c r="E127" s="20"/>
      <c r="F127" s="22"/>
      <c r="G127" s="29"/>
      <c r="H127" s="24"/>
      <c r="I127" s="28"/>
      <c r="J127" s="25"/>
      <c r="K127" s="94"/>
      <c r="L127" s="105"/>
      <c r="M127" s="95"/>
    </row>
    <row r="128" spans="1:13" ht="18.95" customHeight="1">
      <c r="A128" s="92"/>
      <c r="B128" s="9"/>
      <c r="C128" s="92"/>
      <c r="D128" s="10"/>
      <c r="E128" s="20"/>
      <c r="F128" s="22"/>
      <c r="G128" s="29"/>
      <c r="H128" s="24"/>
      <c r="I128" s="26"/>
      <c r="J128" s="25"/>
      <c r="K128" s="9"/>
      <c r="L128" s="100"/>
      <c r="M128" s="10"/>
    </row>
    <row r="129" spans="1:13" ht="18.95" customHeight="1">
      <c r="A129" s="92"/>
      <c r="B129" s="9"/>
      <c r="C129" s="92"/>
      <c r="D129" s="9"/>
      <c r="E129" s="22"/>
      <c r="F129" s="22"/>
      <c r="G129" s="30"/>
      <c r="H129" s="24"/>
      <c r="I129" s="16"/>
      <c r="J129" s="16"/>
      <c r="K129" s="16"/>
      <c r="L129" s="100"/>
      <c r="M129" s="16"/>
    </row>
    <row r="130" spans="1:13" ht="18.95" customHeight="1">
      <c r="A130" s="60" t="s">
        <v>32</v>
      </c>
      <c r="H130" s="31"/>
      <c r="K130" s="32"/>
      <c r="L130" s="94"/>
      <c r="M130" s="95"/>
    </row>
    <row r="131" spans="1:13">
      <c r="A131" s="92" t="s">
        <v>44</v>
      </c>
      <c r="B131" s="9"/>
      <c r="C131" s="9"/>
      <c r="D131" s="9"/>
      <c r="E131" s="9"/>
      <c r="F131" s="9"/>
      <c r="G131" s="9"/>
      <c r="H131" s="33"/>
      <c r="I131" s="9"/>
      <c r="J131" s="9"/>
      <c r="K131" s="9"/>
      <c r="L131" s="9"/>
      <c r="M131" s="10"/>
    </row>
    <row r="132" spans="1:13">
      <c r="A132" s="92" t="s">
        <v>33</v>
      </c>
      <c r="B132" s="9"/>
      <c r="C132" s="9"/>
      <c r="D132" s="9"/>
      <c r="E132" s="9"/>
      <c r="F132" s="9"/>
      <c r="G132" s="9" t="s">
        <v>34</v>
      </c>
      <c r="H132" s="9"/>
      <c r="I132" s="9"/>
      <c r="J132" s="9" t="s">
        <v>35</v>
      </c>
      <c r="K132" s="9"/>
      <c r="L132" s="9"/>
      <c r="M132" s="10"/>
    </row>
    <row r="133" spans="1:13">
      <c r="A133" s="61"/>
      <c r="B133" s="94"/>
      <c r="C133" s="94"/>
      <c r="E133" s="112" t="s">
        <v>36</v>
      </c>
      <c r="F133" s="94"/>
      <c r="G133" s="94"/>
      <c r="H133" s="112" t="s">
        <v>37</v>
      </c>
      <c r="I133" s="94"/>
      <c r="J133" s="94" t="s">
        <v>42</v>
      </c>
      <c r="K133" s="94"/>
      <c r="L133" s="94"/>
      <c r="M133" s="95"/>
    </row>
    <row r="134" spans="1:13">
      <c r="A134" s="55" t="s">
        <v>38</v>
      </c>
      <c r="B134" s="49"/>
      <c r="C134" s="49" t="s">
        <v>39</v>
      </c>
      <c r="D134" s="113"/>
      <c r="E134" s="49" t="s">
        <v>40</v>
      </c>
      <c r="F134" s="49"/>
      <c r="G134" s="49" t="s">
        <v>39</v>
      </c>
      <c r="H134" s="49"/>
      <c r="I134" s="49"/>
      <c r="J134" s="49"/>
      <c r="K134" s="49"/>
      <c r="L134" s="49"/>
      <c r="M134" s="56"/>
    </row>
    <row r="135" spans="1:13" ht="84.95" customHeight="1">
      <c r="A135" s="604" t="s">
        <v>49</v>
      </c>
      <c r="B135" s="605"/>
      <c r="C135" s="605"/>
      <c r="D135" s="605"/>
      <c r="E135" s="605"/>
      <c r="F135" s="605"/>
      <c r="G135" s="605"/>
      <c r="H135" s="605"/>
      <c r="I135" s="605"/>
      <c r="J135" s="605"/>
      <c r="K135" s="605"/>
      <c r="L135" s="605"/>
      <c r="M135" s="606"/>
    </row>
    <row r="136" spans="1:13">
      <c r="A136" s="34"/>
    </row>
    <row r="137" spans="1:13">
      <c r="A137" s="34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7A17C-5286-4D01-BEB4-2C5F9C57163E}">
  <sheetPr>
    <tabColor rgb="FFFF0000"/>
  </sheetPr>
  <dimension ref="A1:M137"/>
  <sheetViews>
    <sheetView workbookViewId="0">
      <selection activeCell="I109" sqref="I109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9.2851562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6" t="s">
        <v>41</v>
      </c>
      <c r="B1" s="44"/>
      <c r="C1" s="44"/>
      <c r="D1" s="44"/>
      <c r="E1" s="44"/>
      <c r="F1" s="44"/>
      <c r="G1" s="45"/>
      <c r="H1" s="7" t="s">
        <v>11</v>
      </c>
      <c r="I1" s="46">
        <f>JL!B10</f>
        <v>45229</v>
      </c>
      <c r="J1" s="44"/>
      <c r="K1" s="44"/>
      <c r="L1" s="44"/>
      <c r="M1" s="47"/>
    </row>
    <row r="2" spans="1:13" ht="16.5" customHeight="1">
      <c r="A2" s="91" t="s">
        <v>12</v>
      </c>
      <c r="B2" s="9"/>
      <c r="C2" s="10"/>
      <c r="D2" s="92" t="s">
        <v>13</v>
      </c>
      <c r="E2" s="9"/>
      <c r="F2" s="9"/>
      <c r="G2" s="9"/>
      <c r="H2" s="91" t="s">
        <v>14</v>
      </c>
      <c r="I2" s="11" t="s">
        <v>70</v>
      </c>
      <c r="J2" s="9"/>
      <c r="K2" s="9"/>
      <c r="L2" s="9"/>
      <c r="M2" s="10"/>
    </row>
    <row r="3" spans="1:13" ht="16.5" customHeight="1">
      <c r="A3" s="48" t="s">
        <v>15</v>
      </c>
      <c r="B3" s="49"/>
      <c r="C3" s="10"/>
      <c r="D3" s="62" t="s">
        <v>77</v>
      </c>
      <c r="E3" s="49"/>
      <c r="F3" s="49"/>
      <c r="G3" s="49"/>
      <c r="H3" s="48" t="s">
        <v>14</v>
      </c>
      <c r="I3" s="93">
        <v>602881440</v>
      </c>
      <c r="J3" s="49"/>
      <c r="K3" s="49"/>
      <c r="L3" s="49"/>
      <c r="M3" s="50"/>
    </row>
    <row r="4" spans="1:13" ht="12.95" customHeight="1">
      <c r="A4" s="51"/>
      <c r="B4" s="94"/>
      <c r="C4" s="51"/>
      <c r="D4" s="95"/>
      <c r="E4" s="94"/>
      <c r="F4" s="12"/>
      <c r="G4" s="94"/>
      <c r="H4" s="94"/>
      <c r="I4" s="94"/>
      <c r="J4" s="94"/>
      <c r="K4" s="95"/>
      <c r="L4" s="51"/>
      <c r="M4" s="95"/>
    </row>
    <row r="5" spans="1:13" ht="18" customHeight="1">
      <c r="A5" s="13"/>
      <c r="B5" s="44"/>
      <c r="C5" s="14" t="s">
        <v>16</v>
      </c>
      <c r="D5" s="47"/>
      <c r="E5" s="52" t="s">
        <v>17</v>
      </c>
      <c r="F5" s="15" t="s">
        <v>18</v>
      </c>
      <c r="G5" s="44" t="s">
        <v>19</v>
      </c>
      <c r="H5" s="44"/>
      <c r="I5" s="16" t="s">
        <v>20</v>
      </c>
      <c r="J5" s="16" t="s">
        <v>21</v>
      </c>
      <c r="K5" s="47"/>
      <c r="L5" s="92" t="s">
        <v>22</v>
      </c>
      <c r="M5" s="10"/>
    </row>
    <row r="6" spans="1:13" ht="15.75" customHeight="1">
      <c r="A6" s="53"/>
      <c r="B6" s="94"/>
      <c r="C6" s="51"/>
      <c r="D6" s="95"/>
      <c r="E6" s="96" t="s">
        <v>23</v>
      </c>
      <c r="F6" s="12"/>
      <c r="G6" s="17" t="s">
        <v>24</v>
      </c>
      <c r="H6" s="52" t="s">
        <v>5</v>
      </c>
      <c r="I6" s="16" t="s">
        <v>25</v>
      </c>
      <c r="J6" s="18" t="s">
        <v>26</v>
      </c>
      <c r="K6" s="95"/>
      <c r="L6" s="96" t="s">
        <v>27</v>
      </c>
      <c r="M6" s="19" t="s">
        <v>28</v>
      </c>
    </row>
    <row r="7" spans="1:13">
      <c r="A7" s="54"/>
      <c r="B7" s="49"/>
      <c r="C7" s="55"/>
      <c r="D7" s="56"/>
      <c r="E7" s="49"/>
      <c r="F7" s="57"/>
      <c r="G7" s="55"/>
      <c r="H7" s="49"/>
      <c r="I7" s="16"/>
      <c r="J7" s="16"/>
      <c r="K7" s="56"/>
      <c r="L7" s="58" t="s">
        <v>29</v>
      </c>
      <c r="M7" s="59" t="s">
        <v>30</v>
      </c>
    </row>
    <row r="8" spans="1:13">
      <c r="A8" s="97">
        <v>1</v>
      </c>
      <c r="B8" s="20"/>
      <c r="C8" s="97">
        <v>2</v>
      </c>
      <c r="D8" s="21"/>
      <c r="E8" s="20">
        <v>3</v>
      </c>
      <c r="F8" s="22">
        <v>4</v>
      </c>
      <c r="G8" s="20">
        <v>5</v>
      </c>
      <c r="H8" s="22">
        <v>6</v>
      </c>
      <c r="I8" s="22">
        <v>7</v>
      </c>
      <c r="J8" s="22">
        <v>8</v>
      </c>
      <c r="K8" s="20"/>
      <c r="L8" s="22">
        <v>9</v>
      </c>
      <c r="M8" s="21">
        <v>10</v>
      </c>
    </row>
    <row r="9" spans="1:13" ht="18.95" customHeight="1">
      <c r="A9" s="98" t="s">
        <v>59</v>
      </c>
      <c r="B9" s="99"/>
      <c r="C9" s="92" t="str">
        <f>JL!C12</f>
        <v>Drůbeží polévka s rýží a hráškem</v>
      </c>
      <c r="D9" s="10"/>
      <c r="E9" s="20" t="s">
        <v>31</v>
      </c>
      <c r="F9" s="22"/>
      <c r="G9" s="23"/>
      <c r="H9" s="24"/>
      <c r="I9" s="24"/>
      <c r="J9" s="25"/>
      <c r="K9" s="94"/>
      <c r="L9" s="100"/>
      <c r="M9" s="95"/>
    </row>
    <row r="10" spans="1:13" ht="18.95" customHeight="1">
      <c r="A10" s="98" t="s">
        <v>60</v>
      </c>
      <c r="B10" s="99"/>
      <c r="C10" s="92" t="str">
        <f>JL!C15</f>
        <v>Hrstková polévka</v>
      </c>
      <c r="D10" s="10"/>
      <c r="E10" s="96" t="s">
        <v>31</v>
      </c>
      <c r="F10" s="22"/>
      <c r="G10" s="101"/>
      <c r="H10" s="24"/>
      <c r="I10" s="26"/>
      <c r="J10" s="25"/>
      <c r="K10" s="9"/>
      <c r="L10" s="100"/>
      <c r="M10" s="10"/>
    </row>
    <row r="11" spans="1:13" ht="18.95" customHeight="1">
      <c r="A11" s="98" t="s">
        <v>73</v>
      </c>
      <c r="B11" s="102"/>
      <c r="C11" s="103" t="str">
        <f>JL!C19</f>
        <v>Hovězí vařené (zadní), rajská omáčka, houskové knedlíky</v>
      </c>
      <c r="D11" s="10"/>
      <c r="E11" s="20" t="s">
        <v>31</v>
      </c>
      <c r="F11" s="22"/>
      <c r="G11" s="27"/>
      <c r="H11" s="104"/>
      <c r="I11" s="26"/>
      <c r="J11" s="25"/>
      <c r="K11" s="94"/>
      <c r="L11" s="105"/>
      <c r="M11" s="95"/>
    </row>
    <row r="12" spans="1:13" ht="18.95" customHeight="1">
      <c r="A12" s="98" t="s">
        <v>74</v>
      </c>
      <c r="B12" s="106"/>
      <c r="C12" s="103" t="str">
        <f>JL!C23</f>
        <v>Kuřecí nudličky v kari-smetanové omáčce s hráškem a pórkem, dušená rýže</v>
      </c>
      <c r="D12" s="10"/>
      <c r="E12" s="96" t="s">
        <v>31</v>
      </c>
      <c r="F12" s="22"/>
      <c r="G12" s="27"/>
      <c r="H12" s="24"/>
      <c r="I12" s="26"/>
      <c r="J12" s="25"/>
      <c r="K12" s="9"/>
      <c r="L12" s="100"/>
      <c r="M12" s="10"/>
    </row>
    <row r="13" spans="1:13" ht="18.95" customHeight="1">
      <c r="A13" s="98" t="s">
        <v>75</v>
      </c>
      <c r="B13" s="106"/>
      <c r="C13" s="103" t="str">
        <f>JL!C27</f>
        <v>Gratinovaný květák se sýrem a vejci, šťouchané brambory</v>
      </c>
      <c r="D13" s="10"/>
      <c r="E13" s="20" t="s">
        <v>31</v>
      </c>
      <c r="F13" s="22"/>
      <c r="G13" s="27"/>
      <c r="H13" s="24"/>
      <c r="I13" s="28"/>
      <c r="J13" s="25"/>
      <c r="K13" s="9"/>
      <c r="L13" s="100"/>
      <c r="M13" s="10"/>
    </row>
    <row r="14" spans="1:13" ht="18.95" customHeight="1">
      <c r="A14" s="98" t="s">
        <v>76</v>
      </c>
      <c r="B14" s="107"/>
      <c r="C14" s="103" t="str">
        <f>JL!C32</f>
        <v>Vepřový plátek na koření Gyros, smažené bramborové hranolky</v>
      </c>
      <c r="D14" s="10"/>
      <c r="E14" s="20" t="s">
        <v>31</v>
      </c>
      <c r="F14" s="22"/>
      <c r="G14" s="27"/>
      <c r="H14" s="24"/>
      <c r="I14" s="28"/>
      <c r="J14" s="25"/>
      <c r="K14" s="94"/>
      <c r="L14" s="105"/>
      <c r="M14" s="95"/>
    </row>
    <row r="15" spans="1:13" ht="18.95" customHeight="1">
      <c r="A15" s="108"/>
      <c r="B15" s="109"/>
      <c r="C15" s="602"/>
      <c r="D15" s="603"/>
      <c r="E15" s="20"/>
      <c r="F15" s="22"/>
      <c r="G15" s="27"/>
      <c r="H15" s="24"/>
      <c r="I15" s="28"/>
      <c r="J15" s="25"/>
      <c r="K15" s="9"/>
      <c r="L15" s="100"/>
      <c r="M15" s="10"/>
    </row>
    <row r="16" spans="1:13" ht="18.95" customHeight="1">
      <c r="A16" s="92"/>
      <c r="B16" s="94"/>
      <c r="C16" s="92"/>
      <c r="D16" s="10"/>
      <c r="E16" s="20"/>
      <c r="F16" s="22"/>
      <c r="G16" s="29"/>
      <c r="H16" s="24"/>
      <c r="I16" s="28"/>
      <c r="J16" s="25"/>
      <c r="K16" s="94"/>
      <c r="L16" s="105"/>
      <c r="M16" s="95"/>
    </row>
    <row r="17" spans="1:13" ht="18.95" customHeight="1">
      <c r="A17" s="92"/>
      <c r="B17" s="9"/>
      <c r="C17" s="110"/>
      <c r="D17" s="111"/>
      <c r="E17" s="20"/>
      <c r="F17" s="22"/>
      <c r="G17" s="29"/>
      <c r="H17" s="24"/>
      <c r="I17" s="26"/>
      <c r="J17" s="25"/>
      <c r="K17" s="9"/>
      <c r="L17" s="100"/>
      <c r="M17" s="10"/>
    </row>
    <row r="18" spans="1:13" ht="36" customHeight="1">
      <c r="A18" s="97"/>
      <c r="B18" s="94"/>
      <c r="C18" s="92"/>
      <c r="D18" s="10"/>
      <c r="E18" s="20"/>
      <c r="F18" s="22"/>
      <c r="G18" s="29"/>
      <c r="H18" s="24"/>
      <c r="I18" s="28"/>
      <c r="J18" s="25"/>
      <c r="K18" s="94"/>
      <c r="L18" s="105"/>
      <c r="M18" s="95"/>
    </row>
    <row r="19" spans="1:13" ht="18.95" customHeight="1">
      <c r="A19" s="92"/>
      <c r="B19" s="9"/>
      <c r="C19" s="92"/>
      <c r="D19" s="10"/>
      <c r="E19" s="20"/>
      <c r="F19" s="22"/>
      <c r="G19" s="29"/>
      <c r="H19" s="24"/>
      <c r="I19" s="26"/>
      <c r="J19" s="25"/>
      <c r="K19" s="9"/>
      <c r="L19" s="100"/>
      <c r="M19" s="10"/>
    </row>
    <row r="20" spans="1:13" ht="18.95" customHeight="1">
      <c r="A20" s="92"/>
      <c r="B20" s="9"/>
      <c r="C20" s="92"/>
      <c r="D20" s="10"/>
      <c r="E20" s="20"/>
      <c r="F20" s="22"/>
      <c r="G20" s="29"/>
      <c r="H20" s="24"/>
      <c r="I20" s="26"/>
      <c r="J20" s="25"/>
      <c r="K20" s="9"/>
      <c r="L20" s="100"/>
      <c r="M20" s="10"/>
    </row>
    <row r="21" spans="1:13" ht="18.95" customHeight="1">
      <c r="A21" s="92"/>
      <c r="B21" s="9"/>
      <c r="C21" s="92"/>
      <c r="D21" s="9"/>
      <c r="E21" s="22"/>
      <c r="F21" s="22"/>
      <c r="G21" s="30"/>
      <c r="H21" s="24"/>
      <c r="I21" s="16"/>
      <c r="J21" s="16"/>
      <c r="K21" s="16"/>
      <c r="L21" s="100"/>
      <c r="M21" s="16"/>
    </row>
    <row r="22" spans="1:13" ht="18.95" customHeight="1">
      <c r="A22" s="60" t="s">
        <v>32</v>
      </c>
      <c r="H22" s="31"/>
      <c r="K22" s="32"/>
      <c r="L22" s="94"/>
      <c r="M22" s="95"/>
    </row>
    <row r="23" spans="1:13">
      <c r="A23" s="92" t="s">
        <v>44</v>
      </c>
      <c r="B23" s="9"/>
      <c r="C23" s="9"/>
      <c r="D23" s="9"/>
      <c r="E23" s="9"/>
      <c r="F23" s="9"/>
      <c r="G23" s="9"/>
      <c r="H23" s="33"/>
      <c r="I23" s="9"/>
      <c r="J23" s="9"/>
      <c r="K23" s="9"/>
      <c r="L23" s="9"/>
      <c r="M23" s="10"/>
    </row>
    <row r="24" spans="1:13">
      <c r="A24" s="92" t="s">
        <v>33</v>
      </c>
      <c r="B24" s="9"/>
      <c r="C24" s="9"/>
      <c r="D24" s="9"/>
      <c r="E24" s="9"/>
      <c r="F24" s="9"/>
      <c r="G24" s="9" t="s">
        <v>34</v>
      </c>
      <c r="H24" s="9"/>
      <c r="I24" s="9"/>
      <c r="J24" s="9" t="s">
        <v>35</v>
      </c>
      <c r="K24" s="9"/>
      <c r="L24" s="9"/>
      <c r="M24" s="10"/>
    </row>
    <row r="25" spans="1:13">
      <c r="A25" s="61"/>
      <c r="B25" s="94"/>
      <c r="C25" s="94"/>
      <c r="E25" s="112" t="s">
        <v>36</v>
      </c>
      <c r="F25" s="94"/>
      <c r="G25" s="94"/>
      <c r="H25" s="112" t="s">
        <v>37</v>
      </c>
      <c r="I25" s="94"/>
      <c r="J25" s="94" t="s">
        <v>42</v>
      </c>
      <c r="K25" s="94"/>
      <c r="L25" s="94"/>
      <c r="M25" s="95"/>
    </row>
    <row r="26" spans="1:13">
      <c r="A26" s="55" t="s">
        <v>38</v>
      </c>
      <c r="B26" s="49"/>
      <c r="C26" s="49" t="s">
        <v>39</v>
      </c>
      <c r="D26" s="113"/>
      <c r="E26" s="49" t="s">
        <v>40</v>
      </c>
      <c r="F26" s="49"/>
      <c r="G26" s="49" t="s">
        <v>39</v>
      </c>
      <c r="H26" s="49"/>
      <c r="I26" s="49"/>
      <c r="J26" s="49"/>
      <c r="K26" s="49"/>
      <c r="L26" s="49"/>
      <c r="M26" s="56"/>
    </row>
    <row r="27" spans="1:13" ht="84.95" customHeight="1">
      <c r="A27" s="604" t="s">
        <v>49</v>
      </c>
      <c r="B27" s="605"/>
      <c r="C27" s="605"/>
      <c r="D27" s="605"/>
      <c r="E27" s="605"/>
      <c r="F27" s="605"/>
      <c r="G27" s="605"/>
      <c r="H27" s="605"/>
      <c r="I27" s="605"/>
      <c r="J27" s="605"/>
      <c r="K27" s="605"/>
      <c r="L27" s="605"/>
      <c r="M27" s="606"/>
    </row>
    <row r="28" spans="1:13" ht="35.1" customHeight="1">
      <c r="A28" s="6" t="s">
        <v>41</v>
      </c>
      <c r="B28" s="44"/>
      <c r="C28" s="44"/>
      <c r="D28" s="44"/>
      <c r="E28" s="44"/>
      <c r="F28" s="44"/>
      <c r="G28" s="45"/>
      <c r="H28" s="7" t="s">
        <v>11</v>
      </c>
      <c r="I28" s="46">
        <f>I1+1</f>
        <v>45230</v>
      </c>
      <c r="J28" s="44"/>
      <c r="K28" s="44"/>
      <c r="L28" s="44"/>
      <c r="M28" s="47"/>
    </row>
    <row r="29" spans="1:13" ht="16.5" customHeight="1">
      <c r="A29" s="91" t="s">
        <v>12</v>
      </c>
      <c r="B29" s="9"/>
      <c r="C29" s="10"/>
      <c r="D29" s="92" t="s">
        <v>13</v>
      </c>
      <c r="E29" s="9"/>
      <c r="F29" s="9"/>
      <c r="G29" s="9"/>
      <c r="H29" s="91" t="s">
        <v>14</v>
      </c>
      <c r="I29" s="11" t="s">
        <v>43</v>
      </c>
      <c r="J29" s="9"/>
      <c r="K29" s="9"/>
      <c r="L29" s="9"/>
      <c r="M29" s="10"/>
    </row>
    <row r="30" spans="1:13" ht="16.5" customHeight="1">
      <c r="A30" s="48" t="s">
        <v>15</v>
      </c>
      <c r="B30" s="49"/>
      <c r="C30" s="10"/>
      <c r="D30" s="62" t="str">
        <f>D3</f>
        <v>KLOKOČKA AUTOSALON - ŘEPY</v>
      </c>
      <c r="E30" s="49"/>
      <c r="F30" s="49"/>
      <c r="G30" s="49"/>
      <c r="H30" s="48" t="s">
        <v>14</v>
      </c>
      <c r="I30" s="93">
        <f>I3</f>
        <v>602881440</v>
      </c>
      <c r="J30" s="49"/>
      <c r="K30" s="49"/>
      <c r="L30" s="49"/>
      <c r="M30" s="50"/>
    </row>
    <row r="31" spans="1:13" ht="12.95" customHeight="1">
      <c r="A31" s="51"/>
      <c r="B31" s="94"/>
      <c r="C31" s="51"/>
      <c r="D31" s="95"/>
      <c r="E31" s="94"/>
      <c r="F31" s="12"/>
      <c r="G31" s="94"/>
      <c r="H31" s="94"/>
      <c r="I31" s="94"/>
      <c r="J31" s="94"/>
      <c r="K31" s="95"/>
      <c r="L31" s="51"/>
      <c r="M31" s="95"/>
    </row>
    <row r="32" spans="1:13" ht="18" customHeight="1">
      <c r="A32" s="13"/>
      <c r="B32" s="44"/>
      <c r="C32" s="14" t="s">
        <v>16</v>
      </c>
      <c r="D32" s="47"/>
      <c r="E32" s="52" t="s">
        <v>17</v>
      </c>
      <c r="F32" s="15" t="s">
        <v>18</v>
      </c>
      <c r="G32" s="44" t="s">
        <v>19</v>
      </c>
      <c r="H32" s="44"/>
      <c r="I32" s="16" t="s">
        <v>20</v>
      </c>
      <c r="J32" s="16" t="s">
        <v>21</v>
      </c>
      <c r="K32" s="47"/>
      <c r="L32" s="92" t="s">
        <v>22</v>
      </c>
      <c r="M32" s="10"/>
    </row>
    <row r="33" spans="1:13" ht="15.75" customHeight="1">
      <c r="A33" s="53"/>
      <c r="B33" s="94"/>
      <c r="C33" s="51"/>
      <c r="D33" s="95"/>
      <c r="E33" s="96" t="s">
        <v>23</v>
      </c>
      <c r="F33" s="12"/>
      <c r="G33" s="17" t="s">
        <v>24</v>
      </c>
      <c r="H33" s="52" t="s">
        <v>5</v>
      </c>
      <c r="I33" s="16" t="s">
        <v>25</v>
      </c>
      <c r="J33" s="18" t="s">
        <v>26</v>
      </c>
      <c r="K33" s="95"/>
      <c r="L33" s="96" t="s">
        <v>27</v>
      </c>
      <c r="M33" s="19" t="s">
        <v>28</v>
      </c>
    </row>
    <row r="34" spans="1:13">
      <c r="A34" s="54"/>
      <c r="B34" s="49"/>
      <c r="C34" s="55"/>
      <c r="D34" s="56"/>
      <c r="E34" s="49"/>
      <c r="F34" s="57"/>
      <c r="G34" s="55"/>
      <c r="H34" s="49"/>
      <c r="I34" s="16"/>
      <c r="J34" s="16"/>
      <c r="K34" s="56"/>
      <c r="L34" s="58" t="s">
        <v>29</v>
      </c>
      <c r="M34" s="59" t="s">
        <v>30</v>
      </c>
    </row>
    <row r="35" spans="1:13">
      <c r="A35" s="97">
        <v>1</v>
      </c>
      <c r="B35" s="20"/>
      <c r="C35" s="97">
        <v>2</v>
      </c>
      <c r="D35" s="21"/>
      <c r="E35" s="20">
        <v>3</v>
      </c>
      <c r="F35" s="22">
        <v>4</v>
      </c>
      <c r="G35" s="20">
        <v>5</v>
      </c>
      <c r="H35" s="22">
        <v>6</v>
      </c>
      <c r="I35" s="22">
        <v>7</v>
      </c>
      <c r="J35" s="22">
        <v>8</v>
      </c>
      <c r="K35" s="20"/>
      <c r="L35" s="22">
        <v>9</v>
      </c>
      <c r="M35" s="21">
        <v>10</v>
      </c>
    </row>
    <row r="36" spans="1:13" ht="18.95" customHeight="1">
      <c r="A36" s="98" t="s">
        <v>59</v>
      </c>
      <c r="B36" s="99"/>
      <c r="C36" s="114" t="str">
        <f>JL!F12</f>
        <v>Hovězí vývar s ovesnými vločkami</v>
      </c>
      <c r="D36" s="10"/>
      <c r="E36" s="20" t="s">
        <v>31</v>
      </c>
      <c r="F36" s="88"/>
      <c r="G36" s="23"/>
      <c r="H36" s="24"/>
      <c r="I36" s="24"/>
      <c r="J36" s="25"/>
      <c r="K36" s="94"/>
      <c r="L36" s="100"/>
      <c r="M36" s="95"/>
    </row>
    <row r="37" spans="1:13" ht="18.95" customHeight="1">
      <c r="A37" s="98" t="s">
        <v>60</v>
      </c>
      <c r="B37" s="99"/>
      <c r="C37" s="92" t="str">
        <f>JL!F15</f>
        <v>Dršťková polévka</v>
      </c>
      <c r="D37" s="10"/>
      <c r="E37" s="96" t="s">
        <v>31</v>
      </c>
      <c r="F37" s="88"/>
      <c r="G37" s="101"/>
      <c r="H37" s="24"/>
      <c r="I37" s="26"/>
      <c r="J37" s="25"/>
      <c r="K37" s="9"/>
      <c r="L37" s="100"/>
      <c r="M37" s="10"/>
    </row>
    <row r="38" spans="1:13" ht="18.95" customHeight="1">
      <c r="A38" s="98" t="s">
        <v>73</v>
      </c>
      <c r="B38" s="102"/>
      <c r="C38" s="103" t="str">
        <f>JL!F19</f>
        <v>Vepřová plec pečená na česneku po selsku, dušený špenát, bramborové knedlíky</v>
      </c>
      <c r="D38" s="10"/>
      <c r="E38" s="20" t="s">
        <v>31</v>
      </c>
      <c r="F38" s="88"/>
      <c r="G38" s="116"/>
      <c r="H38" s="24"/>
      <c r="I38" s="26"/>
      <c r="J38" s="25"/>
      <c r="K38" s="94"/>
      <c r="L38" s="105"/>
      <c r="M38" s="95"/>
    </row>
    <row r="39" spans="1:13" ht="18.95" customHeight="1">
      <c r="A39" s="98" t="s">
        <v>74</v>
      </c>
      <c r="B39" s="106"/>
      <c r="C39" s="103" t="str">
        <f>JL!F23</f>
        <v>Přírodní sekaný řízek se slaninou a sýrem, bramborová kaše s máslem, okurka</v>
      </c>
      <c r="D39" s="10"/>
      <c r="E39" s="96" t="s">
        <v>31</v>
      </c>
      <c r="F39" s="88"/>
      <c r="G39" s="27"/>
      <c r="H39" s="24"/>
      <c r="I39" s="28"/>
      <c r="J39" s="25"/>
      <c r="K39" s="94"/>
      <c r="L39" s="105"/>
      <c r="M39" s="95"/>
    </row>
    <row r="40" spans="1:13" ht="18.95" customHeight="1">
      <c r="A40" s="98" t="s">
        <v>75</v>
      </c>
      <c r="B40" s="106"/>
      <c r="C40" s="103" t="str">
        <f>JL!F27</f>
        <v>Lívance z kynutého těsta, žahour z lesního ovoce, zakysaná slazená smetana</v>
      </c>
      <c r="D40" s="10"/>
      <c r="E40" s="20" t="s">
        <v>31</v>
      </c>
      <c r="F40" s="88"/>
      <c r="G40" s="27"/>
      <c r="H40" s="24"/>
      <c r="I40" s="28"/>
      <c r="J40" s="25"/>
      <c r="K40" s="9"/>
      <c r="L40" s="100"/>
      <c r="M40" s="10"/>
    </row>
    <row r="41" spans="1:13" ht="18.95" customHeight="1">
      <c r="A41" s="98" t="s">
        <v>76</v>
      </c>
      <c r="B41" s="107"/>
      <c r="C41" s="103" t="str">
        <f>JL!F32</f>
        <v>Pomalu pečená vepřová panenka v česneku, grilovaná zelenina s tymiánem, opékané brambory</v>
      </c>
      <c r="D41" s="10"/>
      <c r="E41" s="20" t="s">
        <v>31</v>
      </c>
      <c r="F41" s="88"/>
      <c r="G41" s="27"/>
      <c r="H41" s="24"/>
      <c r="I41" s="28"/>
      <c r="J41" s="25"/>
      <c r="K41" s="94"/>
      <c r="L41" s="105"/>
      <c r="M41" s="95"/>
    </row>
    <row r="42" spans="1:13" ht="18.95" customHeight="1">
      <c r="A42" s="108"/>
      <c r="B42" s="109"/>
      <c r="C42" s="602"/>
      <c r="D42" s="603"/>
      <c r="E42" s="20"/>
      <c r="F42" s="88"/>
      <c r="G42" s="27"/>
      <c r="H42" s="24"/>
      <c r="I42" s="115"/>
      <c r="J42" s="25"/>
      <c r="K42" s="9"/>
      <c r="L42" s="100"/>
      <c r="M42" s="10"/>
    </row>
    <row r="43" spans="1:13" ht="18.95" customHeight="1">
      <c r="A43" s="92"/>
      <c r="B43" s="94"/>
      <c r="C43" s="92"/>
      <c r="D43" s="10"/>
      <c r="E43" s="20"/>
      <c r="F43" s="88"/>
      <c r="G43" s="29"/>
      <c r="H43" s="24"/>
      <c r="I43" s="28"/>
      <c r="J43" s="25"/>
      <c r="K43" s="94"/>
      <c r="L43" s="105"/>
      <c r="M43" s="95"/>
    </row>
    <row r="44" spans="1:13" ht="18.95" customHeight="1">
      <c r="A44" s="92"/>
      <c r="B44" s="9"/>
      <c r="C44" s="110"/>
      <c r="D44" s="111"/>
      <c r="E44" s="20"/>
      <c r="F44" s="22"/>
      <c r="G44" s="29"/>
      <c r="H44" s="24"/>
      <c r="I44" s="26"/>
      <c r="J44" s="25"/>
      <c r="K44" s="9"/>
      <c r="L44" s="100"/>
      <c r="M44" s="10"/>
    </row>
    <row r="45" spans="1:13" ht="36" customHeight="1">
      <c r="A45" s="97"/>
      <c r="B45" s="94"/>
      <c r="C45" s="92"/>
      <c r="D45" s="10"/>
      <c r="E45" s="20"/>
      <c r="F45" s="22"/>
      <c r="G45" s="29"/>
      <c r="H45" s="24"/>
      <c r="I45" s="28"/>
      <c r="J45" s="25"/>
      <c r="K45" s="94"/>
      <c r="L45" s="105"/>
      <c r="M45" s="95"/>
    </row>
    <row r="46" spans="1:13" ht="18.95" customHeight="1">
      <c r="A46" s="92"/>
      <c r="B46" s="9"/>
      <c r="C46" s="92"/>
      <c r="D46" s="10"/>
      <c r="E46" s="20"/>
      <c r="F46" s="22"/>
      <c r="G46" s="29"/>
      <c r="H46" s="24"/>
      <c r="I46" s="26"/>
      <c r="J46" s="25"/>
      <c r="K46" s="9"/>
      <c r="L46" s="100"/>
      <c r="M46" s="10"/>
    </row>
    <row r="47" spans="1:13" ht="18.95" customHeight="1">
      <c r="A47" s="92"/>
      <c r="B47" s="9"/>
      <c r="C47" s="92"/>
      <c r="D47" s="10"/>
      <c r="E47" s="20"/>
      <c r="F47" s="22"/>
      <c r="G47" s="29"/>
      <c r="H47" s="24"/>
      <c r="I47" s="26"/>
      <c r="J47" s="25"/>
      <c r="K47" s="9"/>
      <c r="L47" s="100"/>
      <c r="M47" s="10"/>
    </row>
    <row r="48" spans="1:13" ht="18.95" customHeight="1">
      <c r="A48" s="92"/>
      <c r="B48" s="9"/>
      <c r="C48" s="92"/>
      <c r="D48" s="9"/>
      <c r="E48" s="22"/>
      <c r="F48" s="22"/>
      <c r="G48" s="30"/>
      <c r="H48" s="24"/>
      <c r="I48" s="16"/>
      <c r="J48" s="16"/>
      <c r="K48" s="16"/>
      <c r="L48" s="100"/>
      <c r="M48" s="16"/>
    </row>
    <row r="49" spans="1:13" ht="18.95" customHeight="1">
      <c r="A49" s="60" t="s">
        <v>32</v>
      </c>
      <c r="H49" s="31"/>
      <c r="K49" s="32"/>
      <c r="L49" s="94"/>
      <c r="M49" s="95"/>
    </row>
    <row r="50" spans="1:13">
      <c r="A50" s="92" t="s">
        <v>44</v>
      </c>
      <c r="B50" s="9"/>
      <c r="C50" s="9"/>
      <c r="D50" s="9"/>
      <c r="E50" s="9"/>
      <c r="F50" s="9"/>
      <c r="G50" s="9"/>
      <c r="H50" s="33"/>
      <c r="I50" s="9"/>
      <c r="J50" s="9"/>
      <c r="K50" s="9"/>
      <c r="L50" s="9"/>
      <c r="M50" s="10"/>
    </row>
    <row r="51" spans="1:13">
      <c r="A51" s="92" t="s">
        <v>33</v>
      </c>
      <c r="B51" s="9"/>
      <c r="C51" s="9"/>
      <c r="D51" s="9"/>
      <c r="E51" s="9"/>
      <c r="F51" s="9"/>
      <c r="G51" s="9" t="s">
        <v>34</v>
      </c>
      <c r="H51" s="9"/>
      <c r="I51" s="9"/>
      <c r="J51" s="9" t="s">
        <v>35</v>
      </c>
      <c r="K51" s="9"/>
      <c r="L51" s="9"/>
      <c r="M51" s="10"/>
    </row>
    <row r="52" spans="1:13">
      <c r="A52" s="61"/>
      <c r="B52" s="94"/>
      <c r="C52" s="94"/>
      <c r="E52" s="112" t="s">
        <v>36</v>
      </c>
      <c r="F52" s="94"/>
      <c r="G52" s="94"/>
      <c r="H52" s="112" t="s">
        <v>37</v>
      </c>
      <c r="I52" s="94"/>
      <c r="J52" s="94" t="s">
        <v>42</v>
      </c>
      <c r="K52" s="94"/>
      <c r="L52" s="94"/>
      <c r="M52" s="95"/>
    </row>
    <row r="53" spans="1:13">
      <c r="A53" s="55" t="s">
        <v>38</v>
      </c>
      <c r="B53" s="49"/>
      <c r="C53" s="49" t="s">
        <v>39</v>
      </c>
      <c r="D53" s="113"/>
      <c r="E53" s="49" t="s">
        <v>40</v>
      </c>
      <c r="F53" s="49"/>
      <c r="G53" s="49" t="s">
        <v>39</v>
      </c>
      <c r="H53" s="49"/>
      <c r="I53" s="49"/>
      <c r="J53" s="49"/>
      <c r="K53" s="49"/>
      <c r="L53" s="49"/>
      <c r="M53" s="56"/>
    </row>
    <row r="54" spans="1:13" ht="84.95" customHeight="1">
      <c r="A54" s="604" t="s">
        <v>49</v>
      </c>
      <c r="B54" s="605"/>
      <c r="C54" s="605"/>
      <c r="D54" s="605"/>
      <c r="E54" s="605"/>
      <c r="F54" s="605"/>
      <c r="G54" s="605"/>
      <c r="H54" s="605"/>
      <c r="I54" s="605"/>
      <c r="J54" s="605"/>
      <c r="K54" s="605"/>
      <c r="L54" s="605"/>
      <c r="M54" s="606"/>
    </row>
    <row r="55" spans="1:13" ht="35.1" customHeight="1">
      <c r="A55" s="6" t="s">
        <v>41</v>
      </c>
      <c r="B55" s="44"/>
      <c r="C55" s="44"/>
      <c r="D55" s="44"/>
      <c r="E55" s="44"/>
      <c r="F55" s="44"/>
      <c r="G55" s="45"/>
      <c r="H55" s="7" t="s">
        <v>11</v>
      </c>
      <c r="I55" s="46">
        <f>I28+1</f>
        <v>45231</v>
      </c>
      <c r="J55" s="44"/>
      <c r="K55" s="44"/>
      <c r="L55" s="44"/>
      <c r="M55" s="47"/>
    </row>
    <row r="56" spans="1:13" ht="16.5" customHeight="1">
      <c r="A56" s="91" t="s">
        <v>12</v>
      </c>
      <c r="B56" s="9"/>
      <c r="C56" s="10"/>
      <c r="D56" s="92" t="s">
        <v>13</v>
      </c>
      <c r="E56" s="9"/>
      <c r="F56" s="9"/>
      <c r="G56" s="9"/>
      <c r="H56" s="91" t="s">
        <v>14</v>
      </c>
      <c r="I56" s="11" t="s">
        <v>43</v>
      </c>
      <c r="J56" s="9"/>
      <c r="K56" s="9"/>
      <c r="L56" s="9"/>
      <c r="M56" s="10"/>
    </row>
    <row r="57" spans="1:13" ht="16.5" customHeight="1">
      <c r="A57" s="48" t="s">
        <v>15</v>
      </c>
      <c r="B57" s="49"/>
      <c r="C57" s="10"/>
      <c r="D57" s="62" t="str">
        <f>D30</f>
        <v>KLOKOČKA AUTOSALON - ŘEPY</v>
      </c>
      <c r="E57" s="49"/>
      <c r="F57" s="49"/>
      <c r="G57" s="49"/>
      <c r="H57" s="48" t="s">
        <v>14</v>
      </c>
      <c r="I57" s="93">
        <f>I30</f>
        <v>602881440</v>
      </c>
      <c r="J57" s="49"/>
      <c r="K57" s="49"/>
      <c r="L57" s="49"/>
      <c r="M57" s="50"/>
    </row>
    <row r="58" spans="1:13" ht="12.95" customHeight="1">
      <c r="A58" s="51"/>
      <c r="B58" s="94"/>
      <c r="C58" s="51"/>
      <c r="D58" s="95"/>
      <c r="E58" s="94"/>
      <c r="F58" s="12"/>
      <c r="G58" s="94"/>
      <c r="H58" s="94"/>
      <c r="I58" s="94"/>
      <c r="J58" s="94"/>
      <c r="K58" s="95"/>
      <c r="L58" s="51"/>
      <c r="M58" s="95"/>
    </row>
    <row r="59" spans="1:13" ht="18" customHeight="1">
      <c r="A59" s="13"/>
      <c r="B59" s="44"/>
      <c r="C59" s="14" t="s">
        <v>16</v>
      </c>
      <c r="D59" s="47"/>
      <c r="E59" s="52" t="s">
        <v>17</v>
      </c>
      <c r="F59" s="15" t="s">
        <v>18</v>
      </c>
      <c r="G59" s="44" t="s">
        <v>19</v>
      </c>
      <c r="H59" s="44"/>
      <c r="I59" s="16" t="s">
        <v>20</v>
      </c>
      <c r="J59" s="16" t="s">
        <v>21</v>
      </c>
      <c r="K59" s="47"/>
      <c r="L59" s="92" t="s">
        <v>22</v>
      </c>
      <c r="M59" s="10"/>
    </row>
    <row r="60" spans="1:13" ht="15.75" customHeight="1">
      <c r="A60" s="53"/>
      <c r="B60" s="94"/>
      <c r="C60" s="51"/>
      <c r="D60" s="95"/>
      <c r="E60" s="96" t="s">
        <v>23</v>
      </c>
      <c r="F60" s="12"/>
      <c r="G60" s="17" t="s">
        <v>24</v>
      </c>
      <c r="H60" s="52" t="s">
        <v>5</v>
      </c>
      <c r="I60" s="16" t="s">
        <v>25</v>
      </c>
      <c r="J60" s="18" t="s">
        <v>26</v>
      </c>
      <c r="K60" s="95"/>
      <c r="L60" s="96" t="s">
        <v>27</v>
      </c>
      <c r="M60" s="19" t="s">
        <v>28</v>
      </c>
    </row>
    <row r="61" spans="1:13">
      <c r="A61" s="54"/>
      <c r="B61" s="49"/>
      <c r="C61" s="55"/>
      <c r="D61" s="56"/>
      <c r="E61" s="49"/>
      <c r="F61" s="57"/>
      <c r="G61" s="55"/>
      <c r="H61" s="49"/>
      <c r="I61" s="16"/>
      <c r="J61" s="16"/>
      <c r="K61" s="56"/>
      <c r="L61" s="58" t="s">
        <v>29</v>
      </c>
      <c r="M61" s="59" t="s">
        <v>30</v>
      </c>
    </row>
    <row r="62" spans="1:13">
      <c r="A62" s="97">
        <v>1</v>
      </c>
      <c r="B62" s="20"/>
      <c r="C62" s="97">
        <v>2</v>
      </c>
      <c r="D62" s="21"/>
      <c r="E62" s="20">
        <v>3</v>
      </c>
      <c r="F62" s="22">
        <v>4</v>
      </c>
      <c r="G62" s="20">
        <v>5</v>
      </c>
      <c r="H62" s="22">
        <v>6</v>
      </c>
      <c r="I62" s="22">
        <v>7</v>
      </c>
      <c r="J62" s="22">
        <v>8</v>
      </c>
      <c r="K62" s="20"/>
      <c r="L62" s="22">
        <v>9</v>
      </c>
      <c r="M62" s="21">
        <v>10</v>
      </c>
    </row>
    <row r="63" spans="1:13" ht="18.95" customHeight="1">
      <c r="A63" s="98" t="s">
        <v>59</v>
      </c>
      <c r="B63" s="99"/>
      <c r="C63" s="114" t="str">
        <f>JL!I12</f>
        <v>Drůbeží vývar s krupiucí a vejcem</v>
      </c>
      <c r="D63" s="10"/>
      <c r="E63" s="20" t="s">
        <v>31</v>
      </c>
      <c r="F63" s="88"/>
      <c r="G63" s="23"/>
      <c r="H63" s="24"/>
      <c r="I63" s="24"/>
      <c r="J63" s="25"/>
      <c r="K63" s="94"/>
      <c r="L63" s="100"/>
      <c r="M63" s="95"/>
    </row>
    <row r="64" spans="1:13" ht="18.95" customHeight="1">
      <c r="A64" s="98" t="s">
        <v>60</v>
      </c>
      <c r="B64" s="99"/>
      <c r="C64" s="92" t="str">
        <f>JL!I15</f>
        <v>Čočková s uzeninou</v>
      </c>
      <c r="D64" s="10"/>
      <c r="E64" s="96" t="s">
        <v>31</v>
      </c>
      <c r="F64" s="88"/>
      <c r="G64" s="101"/>
      <c r="H64" s="24"/>
      <c r="I64" s="26"/>
      <c r="J64" s="25"/>
      <c r="K64" s="9"/>
      <c r="L64" s="100"/>
      <c r="M64" s="10"/>
    </row>
    <row r="65" spans="1:13" ht="18.95" customHeight="1">
      <c r="A65" s="98" t="s">
        <v>73</v>
      </c>
      <c r="B65" s="102"/>
      <c r="C65" s="103" t="str">
        <f>JL!I19</f>
        <v>Dušený hovězí kýta s kaparovo-smetanovou oáčkou, dušená rýže</v>
      </c>
      <c r="D65" s="10"/>
      <c r="E65" s="20" t="s">
        <v>31</v>
      </c>
      <c r="F65" s="88"/>
      <c r="G65" s="27"/>
      <c r="H65" s="24"/>
      <c r="I65" s="26"/>
      <c r="J65" s="25"/>
      <c r="K65" s="94"/>
      <c r="L65" s="105"/>
      <c r="M65" s="95"/>
    </row>
    <row r="66" spans="1:13" ht="18.95" customHeight="1">
      <c r="A66" s="98" t="s">
        <v>74</v>
      </c>
      <c r="B66" s="106"/>
      <c r="C66" s="103" t="str">
        <f>JL!I23</f>
        <v>Pečená krkovice po dijonsku, šťouchané brambory s pórkem</v>
      </c>
      <c r="D66" s="10"/>
      <c r="E66" s="96" t="s">
        <v>31</v>
      </c>
      <c r="F66" s="88"/>
      <c r="G66" s="27"/>
      <c r="H66" s="24"/>
      <c r="I66" s="28"/>
      <c r="J66" s="25"/>
      <c r="K66" s="94"/>
      <c r="L66" s="105"/>
      <c r="M66" s="95"/>
    </row>
    <row r="67" spans="1:13" ht="18.95" customHeight="1">
      <c r="A67" s="98" t="s">
        <v>75</v>
      </c>
      <c r="B67" s="106"/>
      <c r="C67" s="103" t="str">
        <f>JL!I27</f>
        <v>Míchané těstoviny s brokolicí, vejci, smaženou cibulí a smetanou, sypané sýrem</v>
      </c>
      <c r="D67" s="10"/>
      <c r="E67" s="20" t="s">
        <v>31</v>
      </c>
      <c r="F67" s="88"/>
      <c r="G67" s="27"/>
      <c r="H67" s="24"/>
      <c r="I67" s="28"/>
      <c r="J67" s="25"/>
      <c r="K67" s="9"/>
      <c r="L67" s="100"/>
      <c r="M67" s="10"/>
    </row>
    <row r="68" spans="1:13" ht="18.95" customHeight="1">
      <c r="A68" s="98" t="s">
        <v>76</v>
      </c>
      <c r="B68" s="107"/>
      <c r="C68" s="103" t="str">
        <f>JL!H32</f>
        <v>PHAD KHI MOO
HOVĚZÍ WOK S THAJSKÝMI BYLINKAMI, JASMÍNOVÁ RÝŽE</v>
      </c>
      <c r="D68" s="10"/>
      <c r="E68" s="20" t="s">
        <v>31</v>
      </c>
      <c r="F68" s="88"/>
      <c r="G68" s="27"/>
      <c r="H68" s="24"/>
      <c r="I68" s="28"/>
      <c r="J68" s="25"/>
      <c r="K68" s="94"/>
      <c r="L68" s="105"/>
      <c r="M68" s="95"/>
    </row>
    <row r="69" spans="1:13" ht="18.95" customHeight="1">
      <c r="A69" s="108"/>
      <c r="B69" s="109"/>
      <c r="C69" s="602"/>
      <c r="D69" s="603"/>
      <c r="E69" s="20"/>
      <c r="F69" s="88"/>
      <c r="G69" s="27"/>
      <c r="H69" s="24"/>
      <c r="I69" s="28"/>
      <c r="J69" s="25"/>
      <c r="K69" s="9"/>
      <c r="L69" s="100"/>
      <c r="M69" s="10"/>
    </row>
    <row r="70" spans="1:13" ht="18.95" customHeight="1">
      <c r="A70" s="92"/>
      <c r="B70" s="94"/>
      <c r="C70" s="92"/>
      <c r="D70" s="10"/>
      <c r="E70" s="20"/>
      <c r="F70" s="88"/>
      <c r="G70" s="29"/>
      <c r="H70" s="24"/>
      <c r="I70" s="28"/>
      <c r="J70" s="25"/>
      <c r="K70" s="94"/>
      <c r="L70" s="105"/>
      <c r="M70" s="95"/>
    </row>
    <row r="71" spans="1:13" ht="18.95" customHeight="1">
      <c r="A71" s="92"/>
      <c r="B71" s="9"/>
      <c r="C71" s="110"/>
      <c r="D71" s="111"/>
      <c r="E71" s="20"/>
      <c r="F71" s="22"/>
      <c r="G71" s="29"/>
      <c r="H71" s="24"/>
      <c r="I71" s="26"/>
      <c r="J71" s="25"/>
      <c r="K71" s="9"/>
      <c r="L71" s="100"/>
      <c r="M71" s="10"/>
    </row>
    <row r="72" spans="1:13" ht="36" customHeight="1">
      <c r="A72" s="97"/>
      <c r="B72" s="94"/>
      <c r="C72" s="92"/>
      <c r="D72" s="10"/>
      <c r="E72" s="20"/>
      <c r="F72" s="22"/>
      <c r="G72" s="29"/>
      <c r="H72" s="24"/>
      <c r="I72" s="26"/>
      <c r="J72" s="25"/>
      <c r="K72" s="9"/>
      <c r="L72" s="100"/>
      <c r="M72" s="10"/>
    </row>
    <row r="73" spans="1:13" ht="18.95" customHeight="1">
      <c r="A73" s="92"/>
      <c r="B73" s="9"/>
      <c r="C73" s="92"/>
      <c r="D73" s="10"/>
      <c r="E73" s="20"/>
      <c r="F73" s="22"/>
      <c r="G73" s="29"/>
      <c r="H73" s="24"/>
      <c r="I73" s="28"/>
      <c r="J73" s="25"/>
      <c r="K73" s="94"/>
      <c r="L73" s="105"/>
      <c r="M73" s="95"/>
    </row>
    <row r="74" spans="1:13" ht="18.95" customHeight="1">
      <c r="A74" s="92"/>
      <c r="B74" s="9"/>
      <c r="C74" s="92"/>
      <c r="D74" s="10"/>
      <c r="E74" s="20"/>
      <c r="F74" s="22"/>
      <c r="G74" s="29"/>
      <c r="H74" s="24"/>
      <c r="I74" s="26"/>
      <c r="J74" s="25"/>
      <c r="K74" s="9"/>
      <c r="L74" s="100"/>
      <c r="M74" s="10"/>
    </row>
    <row r="75" spans="1:13" ht="18.95" customHeight="1">
      <c r="A75" s="92"/>
      <c r="B75" s="9"/>
      <c r="C75" s="92"/>
      <c r="D75" s="9"/>
      <c r="E75" s="22"/>
      <c r="F75" s="22"/>
      <c r="G75" s="30"/>
      <c r="H75" s="24"/>
      <c r="I75" s="16"/>
      <c r="J75" s="16"/>
      <c r="K75" s="16"/>
      <c r="L75" s="100"/>
      <c r="M75" s="16"/>
    </row>
    <row r="76" spans="1:13" ht="18.95" customHeight="1">
      <c r="A76" s="60" t="s">
        <v>32</v>
      </c>
      <c r="H76" s="31"/>
      <c r="K76" s="32"/>
      <c r="L76" s="94"/>
      <c r="M76" s="95"/>
    </row>
    <row r="77" spans="1:13">
      <c r="A77" s="92" t="s">
        <v>44</v>
      </c>
      <c r="B77" s="9"/>
      <c r="C77" s="9"/>
      <c r="D77" s="9"/>
      <c r="E77" s="9"/>
      <c r="F77" s="9"/>
      <c r="G77" s="9"/>
      <c r="H77" s="33"/>
      <c r="I77" s="9"/>
      <c r="J77" s="9"/>
      <c r="K77" s="9"/>
      <c r="L77" s="9"/>
      <c r="M77" s="10"/>
    </row>
    <row r="78" spans="1:13">
      <c r="A78" s="92" t="s">
        <v>33</v>
      </c>
      <c r="B78" s="9"/>
      <c r="C78" s="9"/>
      <c r="D78" s="9"/>
      <c r="E78" s="9"/>
      <c r="F78" s="9"/>
      <c r="G78" s="9" t="s">
        <v>34</v>
      </c>
      <c r="H78" s="9"/>
      <c r="I78" s="9"/>
      <c r="J78" s="9" t="s">
        <v>35</v>
      </c>
      <c r="K78" s="9"/>
      <c r="L78" s="9"/>
      <c r="M78" s="10"/>
    </row>
    <row r="79" spans="1:13">
      <c r="A79" s="61"/>
      <c r="B79" s="94"/>
      <c r="C79" s="94"/>
      <c r="E79" s="112" t="s">
        <v>36</v>
      </c>
      <c r="F79" s="94"/>
      <c r="G79" s="94"/>
      <c r="H79" s="112" t="s">
        <v>37</v>
      </c>
      <c r="I79" s="94"/>
      <c r="J79" s="94" t="s">
        <v>42</v>
      </c>
      <c r="K79" s="94"/>
      <c r="L79" s="94"/>
      <c r="M79" s="95"/>
    </row>
    <row r="80" spans="1:13">
      <c r="A80" s="55" t="s">
        <v>38</v>
      </c>
      <c r="B80" s="49"/>
      <c r="C80" s="49" t="s">
        <v>39</v>
      </c>
      <c r="D80" s="113"/>
      <c r="E80" s="49" t="s">
        <v>40</v>
      </c>
      <c r="F80" s="49"/>
      <c r="G80" s="49" t="s">
        <v>39</v>
      </c>
      <c r="H80" s="49"/>
      <c r="I80" s="49"/>
      <c r="J80" s="49"/>
      <c r="K80" s="49"/>
      <c r="L80" s="49"/>
      <c r="M80" s="56"/>
    </row>
    <row r="81" spans="1:13" ht="84.95" customHeight="1">
      <c r="A81" s="604" t="s">
        <v>49</v>
      </c>
      <c r="B81" s="605"/>
      <c r="C81" s="605"/>
      <c r="D81" s="605"/>
      <c r="E81" s="605"/>
      <c r="F81" s="605"/>
      <c r="G81" s="605"/>
      <c r="H81" s="605"/>
      <c r="I81" s="605"/>
      <c r="J81" s="605"/>
      <c r="K81" s="605"/>
      <c r="L81" s="605"/>
      <c r="M81" s="606"/>
    </row>
    <row r="82" spans="1:13" ht="35.1" customHeight="1">
      <c r="A82" s="6" t="s">
        <v>41</v>
      </c>
      <c r="B82" s="44"/>
      <c r="C82" s="44"/>
      <c r="D82" s="44"/>
      <c r="E82" s="44"/>
      <c r="F82" s="44"/>
      <c r="G82" s="45"/>
      <c r="H82" s="7" t="s">
        <v>11</v>
      </c>
      <c r="I82" s="46">
        <f>I55+1</f>
        <v>45232</v>
      </c>
      <c r="J82" s="44"/>
      <c r="K82" s="44"/>
      <c r="L82" s="44"/>
      <c r="M82" s="47"/>
    </row>
    <row r="83" spans="1:13" ht="16.5" customHeight="1">
      <c r="A83" s="91" t="s">
        <v>12</v>
      </c>
      <c r="B83" s="9"/>
      <c r="C83" s="10"/>
      <c r="D83" s="92" t="s">
        <v>13</v>
      </c>
      <c r="E83" s="9"/>
      <c r="F83" s="9"/>
      <c r="G83" s="9"/>
      <c r="H83" s="91" t="s">
        <v>14</v>
      </c>
      <c r="I83" s="11" t="s">
        <v>43</v>
      </c>
      <c r="J83" s="9"/>
      <c r="K83" s="9"/>
      <c r="L83" s="9"/>
      <c r="M83" s="10"/>
    </row>
    <row r="84" spans="1:13" ht="16.5" customHeight="1">
      <c r="A84" s="48" t="s">
        <v>15</v>
      </c>
      <c r="B84" s="49"/>
      <c r="C84" s="10"/>
      <c r="D84" s="62" t="str">
        <f>D57</f>
        <v>KLOKOČKA AUTOSALON - ŘEPY</v>
      </c>
      <c r="E84" s="49"/>
      <c r="F84" s="49"/>
      <c r="G84" s="49"/>
      <c r="H84" s="48" t="s">
        <v>14</v>
      </c>
      <c r="I84" s="93">
        <f>I57</f>
        <v>602881440</v>
      </c>
      <c r="J84" s="49"/>
      <c r="K84" s="49"/>
      <c r="L84" s="49"/>
      <c r="M84" s="50"/>
    </row>
    <row r="85" spans="1:13" ht="12.95" customHeight="1">
      <c r="A85" s="51"/>
      <c r="B85" s="94"/>
      <c r="C85" s="51"/>
      <c r="D85" s="95"/>
      <c r="E85" s="94"/>
      <c r="F85" s="12"/>
      <c r="G85" s="94"/>
      <c r="H85" s="94"/>
      <c r="I85" s="94"/>
      <c r="J85" s="94"/>
      <c r="K85" s="95"/>
      <c r="L85" s="51"/>
      <c r="M85" s="95"/>
    </row>
    <row r="86" spans="1:13" ht="18" customHeight="1">
      <c r="A86" s="13"/>
      <c r="B86" s="44"/>
      <c r="C86" s="14" t="s">
        <v>16</v>
      </c>
      <c r="D86" s="47"/>
      <c r="E86" s="52" t="s">
        <v>17</v>
      </c>
      <c r="F86" s="15" t="s">
        <v>18</v>
      </c>
      <c r="G86" s="44" t="s">
        <v>19</v>
      </c>
      <c r="H86" s="44"/>
      <c r="I86" s="16" t="s">
        <v>20</v>
      </c>
      <c r="J86" s="16" t="s">
        <v>21</v>
      </c>
      <c r="K86" s="47"/>
      <c r="L86" s="92" t="s">
        <v>22</v>
      </c>
      <c r="M86" s="10"/>
    </row>
    <row r="87" spans="1:13" ht="15.75" customHeight="1">
      <c r="A87" s="53"/>
      <c r="B87" s="94"/>
      <c r="C87" s="51"/>
      <c r="D87" s="95"/>
      <c r="E87" s="96" t="s">
        <v>23</v>
      </c>
      <c r="F87" s="12"/>
      <c r="G87" s="17" t="s">
        <v>24</v>
      </c>
      <c r="H87" s="52" t="s">
        <v>5</v>
      </c>
      <c r="I87" s="16" t="s">
        <v>25</v>
      </c>
      <c r="J87" s="18" t="s">
        <v>26</v>
      </c>
      <c r="K87" s="95"/>
      <c r="L87" s="96" t="s">
        <v>27</v>
      </c>
      <c r="M87" s="19" t="s">
        <v>28</v>
      </c>
    </row>
    <row r="88" spans="1:13">
      <c r="A88" s="54"/>
      <c r="B88" s="49"/>
      <c r="C88" s="55"/>
      <c r="D88" s="56"/>
      <c r="E88" s="49"/>
      <c r="F88" s="57"/>
      <c r="G88" s="55"/>
      <c r="H88" s="49"/>
      <c r="I88" s="16"/>
      <c r="J88" s="16"/>
      <c r="K88" s="56"/>
      <c r="L88" s="58" t="s">
        <v>29</v>
      </c>
      <c r="M88" s="59" t="s">
        <v>30</v>
      </c>
    </row>
    <row r="89" spans="1:13">
      <c r="A89" s="97">
        <v>1</v>
      </c>
      <c r="B89" s="20"/>
      <c r="C89" s="97">
        <v>2</v>
      </c>
      <c r="D89" s="21"/>
      <c r="E89" s="20">
        <v>3</v>
      </c>
      <c r="F89" s="22">
        <v>4</v>
      </c>
      <c r="G89" s="20">
        <v>5</v>
      </c>
      <c r="H89" s="22">
        <v>6</v>
      </c>
      <c r="I89" s="22">
        <v>7</v>
      </c>
      <c r="J89" s="22">
        <v>8</v>
      </c>
      <c r="K89" s="20"/>
      <c r="L89" s="22">
        <v>9</v>
      </c>
      <c r="M89" s="21">
        <v>10</v>
      </c>
    </row>
    <row r="90" spans="1:13" ht="18.95" customHeight="1">
      <c r="A90" s="98" t="s">
        <v>59</v>
      </c>
      <c r="B90" s="99"/>
      <c r="C90" s="92" t="str">
        <f>JL!L12</f>
        <v>Hovězí polévka s kapáním</v>
      </c>
      <c r="D90" s="10"/>
      <c r="E90" s="20" t="s">
        <v>31</v>
      </c>
      <c r="F90" s="22"/>
      <c r="G90" s="23"/>
      <c r="H90" s="24"/>
      <c r="I90" s="24"/>
      <c r="J90" s="25"/>
      <c r="K90" s="94"/>
      <c r="L90" s="100"/>
      <c r="M90" s="95"/>
    </row>
    <row r="91" spans="1:13" ht="18.95" customHeight="1">
      <c r="A91" s="98" t="s">
        <v>60</v>
      </c>
      <c r="B91" s="99"/>
      <c r="C91" s="92" t="str">
        <f>JL!L15</f>
        <v>Zelná bílá s bramborami</v>
      </c>
      <c r="D91" s="10"/>
      <c r="E91" s="96" t="s">
        <v>31</v>
      </c>
      <c r="F91" s="22"/>
      <c r="G91" s="101"/>
      <c r="H91" s="24"/>
      <c r="I91" s="26"/>
      <c r="J91" s="25"/>
      <c r="K91" s="9"/>
      <c r="L91" s="100"/>
      <c r="M91" s="10"/>
    </row>
    <row r="92" spans="1:13" ht="18.95" customHeight="1">
      <c r="A92" s="98" t="s">
        <v>73</v>
      </c>
      <c r="B92" s="102"/>
      <c r="C92" s="103" t="str">
        <f>JL!L19</f>
        <v>Pečený kuřecí špíz po provensálsku, přírodní šťáva, vařené brambory</v>
      </c>
      <c r="D92" s="10"/>
      <c r="E92" s="20" t="s">
        <v>31</v>
      </c>
      <c r="F92" s="22"/>
      <c r="G92" s="116"/>
      <c r="H92" s="24"/>
      <c r="I92" s="26"/>
      <c r="J92" s="25"/>
      <c r="K92" s="94"/>
      <c r="L92" s="105"/>
      <c r="M92" s="95"/>
    </row>
    <row r="93" spans="1:13" ht="18.95" customHeight="1">
      <c r="A93" s="98" t="s">
        <v>74</v>
      </c>
      <c r="B93" s="106"/>
      <c r="C93" s="103" t="str">
        <f>JL!L23</f>
        <v>Mexický hovězí guláš s hráškem sypaný sýrem, dušená rýže</v>
      </c>
      <c r="D93" s="10"/>
      <c r="E93" s="96" t="s">
        <v>31</v>
      </c>
      <c r="F93" s="22"/>
      <c r="G93" s="27"/>
      <c r="H93" s="24"/>
      <c r="I93" s="28"/>
      <c r="J93" s="25"/>
      <c r="K93" s="94"/>
      <c r="L93" s="105"/>
      <c r="M93" s="95"/>
    </row>
    <row r="94" spans="1:13" ht="18.95" customHeight="1">
      <c r="A94" s="98" t="s">
        <v>75</v>
      </c>
      <c r="B94" s="106"/>
      <c r="C94" s="103" t="str">
        <f>JL!L27</f>
        <v>Veggie rizoto alá "Paella" s luštěninami a baby kukuřicí, strouhané italské sýry</v>
      </c>
      <c r="D94" s="10"/>
      <c r="E94" s="20" t="s">
        <v>31</v>
      </c>
      <c r="F94" s="22"/>
      <c r="G94" s="27"/>
      <c r="H94" s="24"/>
      <c r="I94" s="28"/>
      <c r="J94" s="25"/>
      <c r="K94" s="9"/>
      <c r="L94" s="100"/>
      <c r="M94" s="10"/>
    </row>
    <row r="95" spans="1:13" ht="18.95" customHeight="1">
      <c r="A95" s="98" t="s">
        <v>76</v>
      </c>
      <c r="B95" s="107"/>
      <c r="C95" s="103" t="str">
        <f>JL!L32</f>
        <v>Pečená treska na jarní cibulce zapékaná se sýrem, vařené brambor, citron</v>
      </c>
      <c r="D95" s="10"/>
      <c r="E95" s="20" t="s">
        <v>31</v>
      </c>
      <c r="F95" s="22"/>
      <c r="G95" s="27"/>
      <c r="H95" s="24"/>
      <c r="I95" s="28"/>
      <c r="J95" s="25"/>
      <c r="K95" s="94"/>
      <c r="L95" s="105"/>
      <c r="M95" s="95"/>
    </row>
    <row r="96" spans="1:13" ht="18.95" customHeight="1">
      <c r="A96" s="108"/>
      <c r="B96" s="109"/>
      <c r="C96" s="602"/>
      <c r="D96" s="603"/>
      <c r="E96" s="20"/>
      <c r="F96" s="22"/>
      <c r="G96" s="27"/>
      <c r="H96" s="24"/>
      <c r="I96" s="28"/>
      <c r="J96" s="25"/>
      <c r="K96" s="9"/>
      <c r="L96" s="100"/>
      <c r="M96" s="10"/>
    </row>
    <row r="97" spans="1:13" ht="18.95" customHeight="1">
      <c r="A97" s="92"/>
      <c r="B97" s="94"/>
      <c r="C97" s="92"/>
      <c r="D97" s="10"/>
      <c r="E97" s="20"/>
      <c r="F97" s="22"/>
      <c r="G97" s="29"/>
      <c r="H97" s="24"/>
      <c r="I97" s="28"/>
      <c r="J97" s="25"/>
      <c r="K97" s="94"/>
      <c r="L97" s="105"/>
      <c r="M97" s="95"/>
    </row>
    <row r="98" spans="1:13" ht="18.95" customHeight="1">
      <c r="A98" s="92"/>
      <c r="B98" s="9"/>
      <c r="C98" s="110"/>
      <c r="D98" s="111"/>
      <c r="E98" s="20"/>
      <c r="F98" s="22"/>
      <c r="G98" s="29"/>
      <c r="H98" s="24"/>
      <c r="I98" s="26"/>
      <c r="J98" s="25"/>
      <c r="K98" s="9"/>
      <c r="L98" s="100"/>
      <c r="M98" s="10"/>
    </row>
    <row r="99" spans="1:13" ht="36" customHeight="1">
      <c r="A99" s="97"/>
      <c r="B99" s="94"/>
      <c r="C99" s="92"/>
      <c r="D99" s="10"/>
      <c r="E99" s="20"/>
      <c r="F99" s="22"/>
      <c r="G99" s="29"/>
      <c r="H99" s="24"/>
      <c r="I99" s="26"/>
      <c r="J99" s="25"/>
      <c r="K99" s="9"/>
      <c r="L99" s="100"/>
      <c r="M99" s="10"/>
    </row>
    <row r="100" spans="1:13" ht="18.95" customHeight="1">
      <c r="A100" s="92"/>
      <c r="B100" s="9"/>
      <c r="C100" s="92"/>
      <c r="D100" s="10"/>
      <c r="E100" s="20"/>
      <c r="F100" s="22"/>
      <c r="G100" s="29"/>
      <c r="H100" s="24"/>
      <c r="I100" s="28"/>
      <c r="J100" s="25"/>
      <c r="K100" s="94"/>
      <c r="L100" s="105"/>
      <c r="M100" s="95"/>
    </row>
    <row r="101" spans="1:13" ht="18.95" customHeight="1">
      <c r="A101" s="92"/>
      <c r="B101" s="9"/>
      <c r="C101" s="92"/>
      <c r="D101" s="10"/>
      <c r="E101" s="20"/>
      <c r="F101" s="22"/>
      <c r="G101" s="29"/>
      <c r="H101" s="24"/>
      <c r="I101" s="26"/>
      <c r="J101" s="25"/>
      <c r="K101" s="9"/>
      <c r="L101" s="100"/>
      <c r="M101" s="10"/>
    </row>
    <row r="102" spans="1:13" ht="18.95" customHeight="1">
      <c r="A102" s="92"/>
      <c r="B102" s="9"/>
      <c r="C102" s="92"/>
      <c r="D102" s="9"/>
      <c r="E102" s="22"/>
      <c r="F102" s="22"/>
      <c r="G102" s="30"/>
      <c r="H102" s="24"/>
      <c r="I102" s="16"/>
      <c r="J102" s="16"/>
      <c r="K102" s="16"/>
      <c r="L102" s="100"/>
      <c r="M102" s="16"/>
    </row>
    <row r="103" spans="1:13" ht="18.95" customHeight="1">
      <c r="A103" s="60" t="s">
        <v>32</v>
      </c>
      <c r="H103" s="31"/>
      <c r="K103" s="32"/>
      <c r="L103" s="94"/>
      <c r="M103" s="95"/>
    </row>
    <row r="104" spans="1:13">
      <c r="A104" s="92" t="s">
        <v>44</v>
      </c>
      <c r="B104" s="9"/>
      <c r="C104" s="9"/>
      <c r="D104" s="9"/>
      <c r="E104" s="9"/>
      <c r="F104" s="9"/>
      <c r="G104" s="9"/>
      <c r="H104" s="33"/>
      <c r="I104" s="9"/>
      <c r="J104" s="9"/>
      <c r="K104" s="9"/>
      <c r="L104" s="9"/>
      <c r="M104" s="10"/>
    </row>
    <row r="105" spans="1:13">
      <c r="A105" s="92" t="s">
        <v>33</v>
      </c>
      <c r="B105" s="9"/>
      <c r="C105" s="9"/>
      <c r="D105" s="9"/>
      <c r="E105" s="9"/>
      <c r="F105" s="9"/>
      <c r="G105" s="9" t="s">
        <v>34</v>
      </c>
      <c r="H105" s="9"/>
      <c r="I105" s="9"/>
      <c r="J105" s="9" t="s">
        <v>35</v>
      </c>
      <c r="K105" s="9"/>
      <c r="L105" s="9"/>
      <c r="M105" s="10"/>
    </row>
    <row r="106" spans="1:13">
      <c r="A106" s="61"/>
      <c r="B106" s="94"/>
      <c r="C106" s="94"/>
      <c r="E106" s="112" t="s">
        <v>36</v>
      </c>
      <c r="F106" s="94"/>
      <c r="G106" s="94"/>
      <c r="H106" s="112" t="s">
        <v>37</v>
      </c>
      <c r="I106" s="94"/>
      <c r="J106" s="94" t="s">
        <v>42</v>
      </c>
      <c r="K106" s="94"/>
      <c r="L106" s="94"/>
      <c r="M106" s="95"/>
    </row>
    <row r="107" spans="1:13">
      <c r="A107" s="55" t="s">
        <v>38</v>
      </c>
      <c r="B107" s="49"/>
      <c r="C107" s="49" t="s">
        <v>39</v>
      </c>
      <c r="D107" s="113"/>
      <c r="E107" s="49" t="s">
        <v>40</v>
      </c>
      <c r="F107" s="49"/>
      <c r="G107" s="49" t="s">
        <v>39</v>
      </c>
      <c r="H107" s="49"/>
      <c r="I107" s="49"/>
      <c r="J107" s="49"/>
      <c r="K107" s="49"/>
      <c r="L107" s="49"/>
      <c r="M107" s="56"/>
    </row>
    <row r="108" spans="1:13" ht="84.95" customHeight="1">
      <c r="A108" s="604" t="s">
        <v>49</v>
      </c>
      <c r="B108" s="605"/>
      <c r="C108" s="605"/>
      <c r="D108" s="605"/>
      <c r="E108" s="605"/>
      <c r="F108" s="605"/>
      <c r="G108" s="605"/>
      <c r="H108" s="605"/>
      <c r="I108" s="605"/>
      <c r="J108" s="605"/>
      <c r="K108" s="605"/>
      <c r="L108" s="605"/>
      <c r="M108" s="606"/>
    </row>
    <row r="109" spans="1:13" ht="35.1" customHeight="1">
      <c r="A109" s="6" t="s">
        <v>41</v>
      </c>
      <c r="B109" s="44"/>
      <c r="C109" s="44"/>
      <c r="D109" s="44"/>
      <c r="E109" s="44"/>
      <c r="F109" s="44"/>
      <c r="G109" s="45"/>
      <c r="H109" s="7" t="s">
        <v>11</v>
      </c>
      <c r="I109" s="46">
        <f>I82+1</f>
        <v>45233</v>
      </c>
      <c r="J109" s="44"/>
      <c r="K109" s="44"/>
      <c r="L109" s="44"/>
      <c r="M109" s="47"/>
    </row>
    <row r="110" spans="1:13" ht="16.5" customHeight="1">
      <c r="A110" s="91" t="s">
        <v>12</v>
      </c>
      <c r="B110" s="9"/>
      <c r="C110" s="10"/>
      <c r="D110" s="92" t="s">
        <v>13</v>
      </c>
      <c r="E110" s="9"/>
      <c r="F110" s="9"/>
      <c r="G110" s="9"/>
      <c r="H110" s="91" t="s">
        <v>14</v>
      </c>
      <c r="I110" s="11" t="s">
        <v>43</v>
      </c>
      <c r="J110" s="9"/>
      <c r="K110" s="9"/>
      <c r="L110" s="9"/>
      <c r="M110" s="10"/>
    </row>
    <row r="111" spans="1:13" ht="16.5" customHeight="1">
      <c r="A111" s="48" t="s">
        <v>15</v>
      </c>
      <c r="B111" s="49"/>
      <c r="C111" s="10"/>
      <c r="D111" s="62" t="str">
        <f>D84</f>
        <v>KLOKOČKA AUTOSALON - ŘEPY</v>
      </c>
      <c r="E111" s="49"/>
      <c r="F111" s="49"/>
      <c r="G111" s="49"/>
      <c r="H111" s="48" t="s">
        <v>14</v>
      </c>
      <c r="I111" s="93">
        <f>I84</f>
        <v>602881440</v>
      </c>
      <c r="J111" s="49"/>
      <c r="K111" s="49"/>
      <c r="L111" s="49"/>
      <c r="M111" s="50"/>
    </row>
    <row r="112" spans="1:13" ht="12.95" customHeight="1">
      <c r="A112" s="51"/>
      <c r="B112" s="94"/>
      <c r="C112" s="51"/>
      <c r="D112" s="95"/>
      <c r="E112" s="94"/>
      <c r="F112" s="12"/>
      <c r="G112" s="94"/>
      <c r="H112" s="94"/>
      <c r="I112" s="94"/>
      <c r="J112" s="94"/>
      <c r="K112" s="95"/>
      <c r="L112" s="51"/>
      <c r="M112" s="95"/>
    </row>
    <row r="113" spans="1:13" ht="18" customHeight="1">
      <c r="A113" s="13"/>
      <c r="B113" s="44"/>
      <c r="C113" s="14" t="s">
        <v>16</v>
      </c>
      <c r="D113" s="47"/>
      <c r="E113" s="52" t="s">
        <v>17</v>
      </c>
      <c r="F113" s="15" t="s">
        <v>18</v>
      </c>
      <c r="G113" s="44" t="s">
        <v>19</v>
      </c>
      <c r="H113" s="44"/>
      <c r="I113" s="16" t="s">
        <v>20</v>
      </c>
      <c r="J113" s="16" t="s">
        <v>21</v>
      </c>
      <c r="K113" s="47"/>
      <c r="L113" s="92" t="s">
        <v>22</v>
      </c>
      <c r="M113" s="10"/>
    </row>
    <row r="114" spans="1:13" ht="15.75" customHeight="1">
      <c r="A114" s="53"/>
      <c r="B114" s="94"/>
      <c r="C114" s="51"/>
      <c r="D114" s="95"/>
      <c r="E114" s="96" t="s">
        <v>23</v>
      </c>
      <c r="F114" s="12"/>
      <c r="G114" s="17" t="s">
        <v>24</v>
      </c>
      <c r="H114" s="52" t="s">
        <v>5</v>
      </c>
      <c r="I114" s="16" t="s">
        <v>25</v>
      </c>
      <c r="J114" s="18" t="s">
        <v>26</v>
      </c>
      <c r="K114" s="95"/>
      <c r="L114" s="96" t="s">
        <v>27</v>
      </c>
      <c r="M114" s="19" t="s">
        <v>28</v>
      </c>
    </row>
    <row r="115" spans="1:13">
      <c r="A115" s="54"/>
      <c r="B115" s="49"/>
      <c r="C115" s="55"/>
      <c r="D115" s="56"/>
      <c r="E115" s="49"/>
      <c r="F115" s="57"/>
      <c r="G115" s="55"/>
      <c r="H115" s="49"/>
      <c r="I115" s="16"/>
      <c r="J115" s="16"/>
      <c r="K115" s="56"/>
      <c r="L115" s="58" t="s">
        <v>29</v>
      </c>
      <c r="M115" s="59" t="s">
        <v>30</v>
      </c>
    </row>
    <row r="116" spans="1:13">
      <c r="A116" s="97">
        <v>1</v>
      </c>
      <c r="B116" s="20"/>
      <c r="C116" s="97">
        <v>2</v>
      </c>
      <c r="D116" s="21"/>
      <c r="E116" s="20">
        <v>3</v>
      </c>
      <c r="F116" s="22">
        <v>4</v>
      </c>
      <c r="G116" s="20">
        <v>5</v>
      </c>
      <c r="H116" s="22">
        <v>6</v>
      </c>
      <c r="I116" s="22">
        <v>7</v>
      </c>
      <c r="J116" s="22">
        <v>8</v>
      </c>
      <c r="K116" s="20"/>
      <c r="L116" s="22">
        <v>9</v>
      </c>
      <c r="M116" s="21">
        <v>10</v>
      </c>
    </row>
    <row r="117" spans="1:13" ht="18.95" customHeight="1">
      <c r="A117" s="98" t="s">
        <v>59</v>
      </c>
      <c r="B117" s="99"/>
      <c r="C117" s="114" t="str">
        <f>JL!O12</f>
        <v>Slepičí polévka se strouháním</v>
      </c>
      <c r="D117" s="10"/>
      <c r="E117" s="20" t="s">
        <v>31</v>
      </c>
      <c r="F117" s="22"/>
      <c r="G117" s="23"/>
      <c r="H117" s="24"/>
      <c r="I117" s="24"/>
      <c r="J117" s="25"/>
      <c r="K117" s="94"/>
      <c r="L117" s="100"/>
      <c r="M117" s="95"/>
    </row>
    <row r="118" spans="1:13" ht="18.95" customHeight="1">
      <c r="A118" s="98" t="s">
        <v>60</v>
      </c>
      <c r="B118" s="99"/>
      <c r="C118" s="92" t="str">
        <f>JL!O15</f>
        <v>Šumavská bramboračka</v>
      </c>
      <c r="D118" s="10"/>
      <c r="E118" s="96" t="s">
        <v>31</v>
      </c>
      <c r="F118" s="22"/>
      <c r="G118" s="101"/>
      <c r="H118" s="24"/>
      <c r="I118" s="26"/>
      <c r="J118" s="25"/>
      <c r="K118" s="9"/>
      <c r="L118" s="100"/>
      <c r="M118" s="10"/>
    </row>
    <row r="119" spans="1:13" ht="18.95" customHeight="1">
      <c r="A119" s="98" t="s">
        <v>73</v>
      </c>
      <c r="B119" s="102"/>
      <c r="C119" s="103" t="str">
        <f>JL!O19</f>
        <v>Smažený vepřový řízek z pečeně, vařené brambory s máslem, kyselá okurka</v>
      </c>
      <c r="D119" s="10"/>
      <c r="E119" s="20" t="s">
        <v>31</v>
      </c>
      <c r="F119" s="22"/>
      <c r="G119" s="27"/>
      <c r="H119" s="24"/>
      <c r="I119" s="26"/>
      <c r="J119" s="25"/>
      <c r="K119" s="94"/>
      <c r="L119" s="105"/>
      <c r="M119" s="95"/>
    </row>
    <row r="120" spans="1:13" ht="18.95" customHeight="1">
      <c r="A120" s="98" t="s">
        <v>74</v>
      </c>
      <c r="B120" s="106"/>
      <c r="C120" s="103" t="str">
        <f>JL!O23</f>
        <v>Kuřecí kostky dle pražského uzenáře, vařené těstoviny</v>
      </c>
      <c r="D120" s="10"/>
      <c r="E120" s="96" t="s">
        <v>31</v>
      </c>
      <c r="F120" s="22"/>
      <c r="G120" s="27"/>
      <c r="H120" s="24"/>
      <c r="I120" s="26"/>
      <c r="J120" s="25"/>
      <c r="K120" s="9"/>
      <c r="L120" s="100"/>
      <c r="M120" s="10"/>
    </row>
    <row r="121" spans="1:13" ht="18.95" customHeight="1">
      <c r="A121" s="98" t="s">
        <v>75</v>
      </c>
      <c r="B121" s="106"/>
      <c r="C121" s="103" t="str">
        <f>JL!O27</f>
        <v>Zapékané řecké brambory s balkánským sýrem, rajčaty a bylinkami</v>
      </c>
      <c r="D121" s="10"/>
      <c r="E121" s="20" t="s">
        <v>31</v>
      </c>
      <c r="F121" s="22"/>
      <c r="G121" s="27"/>
      <c r="H121" s="24"/>
      <c r="I121" s="28"/>
      <c r="J121" s="25"/>
      <c r="K121" s="9"/>
      <c r="L121" s="100"/>
      <c r="M121" s="10"/>
    </row>
    <row r="122" spans="1:13" ht="18.95" customHeight="1">
      <c r="A122" s="98" t="s">
        <v>76</v>
      </c>
      <c r="B122" s="107"/>
      <c r="C122" s="103" t="str">
        <f>JL!O32</f>
        <v>Plněný kuřecí závitek se slaninou, fazolkami, sýrem a uzenými rajčaty, smažené krokety</v>
      </c>
      <c r="D122" s="10"/>
      <c r="E122" s="20" t="s">
        <v>31</v>
      </c>
      <c r="F122" s="22"/>
      <c r="G122" s="27"/>
      <c r="H122" s="24"/>
      <c r="I122" s="28"/>
      <c r="J122" s="25"/>
      <c r="K122" s="94"/>
      <c r="L122" s="105"/>
      <c r="M122" s="95"/>
    </row>
    <row r="123" spans="1:13" ht="18.95" customHeight="1">
      <c r="A123" s="108"/>
      <c r="B123" s="109"/>
      <c r="C123" s="602"/>
      <c r="D123" s="603"/>
      <c r="E123" s="20"/>
      <c r="F123" s="22"/>
      <c r="G123" s="27"/>
      <c r="H123" s="24"/>
      <c r="I123" s="28"/>
      <c r="J123" s="25"/>
      <c r="K123" s="9"/>
      <c r="L123" s="100"/>
      <c r="M123" s="10"/>
    </row>
    <row r="124" spans="1:13" ht="18.95" customHeight="1">
      <c r="A124" s="92"/>
      <c r="B124" s="94"/>
      <c r="C124" s="92"/>
      <c r="D124" s="10"/>
      <c r="E124" s="20"/>
      <c r="F124" s="22"/>
      <c r="G124" s="29"/>
      <c r="H124" s="24"/>
      <c r="I124" s="28"/>
      <c r="J124" s="25"/>
      <c r="K124" s="94"/>
      <c r="L124" s="105"/>
      <c r="M124" s="95"/>
    </row>
    <row r="125" spans="1:13" ht="18.95" customHeight="1">
      <c r="A125" s="92"/>
      <c r="B125" s="9"/>
      <c r="C125" s="110"/>
      <c r="D125" s="111"/>
      <c r="E125" s="20"/>
      <c r="F125" s="22"/>
      <c r="G125" s="29"/>
      <c r="H125" s="24"/>
      <c r="I125" s="26"/>
      <c r="J125" s="25"/>
      <c r="K125" s="9"/>
      <c r="L125" s="100"/>
      <c r="M125" s="10"/>
    </row>
    <row r="126" spans="1:13" ht="36" customHeight="1">
      <c r="A126" s="97"/>
      <c r="B126" s="94"/>
      <c r="C126" s="92"/>
      <c r="D126" s="10"/>
      <c r="E126" s="20"/>
      <c r="F126" s="22"/>
      <c r="G126" s="29"/>
      <c r="H126" s="24"/>
      <c r="I126" s="26"/>
      <c r="J126" s="25"/>
      <c r="K126" s="9"/>
      <c r="L126" s="100"/>
      <c r="M126" s="10"/>
    </row>
    <row r="127" spans="1:13" ht="18.95" customHeight="1">
      <c r="A127" s="92"/>
      <c r="B127" s="9"/>
      <c r="C127" s="92"/>
      <c r="D127" s="10"/>
      <c r="E127" s="20"/>
      <c r="F127" s="22"/>
      <c r="G127" s="29"/>
      <c r="H127" s="24"/>
      <c r="I127" s="28"/>
      <c r="J127" s="25"/>
      <c r="K127" s="94"/>
      <c r="L127" s="105"/>
      <c r="M127" s="95"/>
    </row>
    <row r="128" spans="1:13" ht="18.95" customHeight="1">
      <c r="A128" s="92"/>
      <c r="B128" s="9"/>
      <c r="C128" s="92"/>
      <c r="D128" s="10"/>
      <c r="E128" s="20"/>
      <c r="F128" s="22"/>
      <c r="G128" s="29"/>
      <c r="H128" s="24"/>
      <c r="I128" s="26"/>
      <c r="J128" s="25"/>
      <c r="K128" s="9"/>
      <c r="L128" s="100"/>
      <c r="M128" s="10"/>
    </row>
    <row r="129" spans="1:13" ht="18.95" customHeight="1">
      <c r="A129" s="92"/>
      <c r="B129" s="9"/>
      <c r="C129" s="92"/>
      <c r="D129" s="9"/>
      <c r="E129" s="22"/>
      <c r="F129" s="22"/>
      <c r="G129" s="30"/>
      <c r="H129" s="24"/>
      <c r="I129" s="16"/>
      <c r="J129" s="16"/>
      <c r="K129" s="16"/>
      <c r="L129" s="100"/>
      <c r="M129" s="16"/>
    </row>
    <row r="130" spans="1:13" ht="18.95" customHeight="1">
      <c r="A130" s="60" t="s">
        <v>32</v>
      </c>
      <c r="H130" s="31"/>
      <c r="K130" s="32"/>
      <c r="L130" s="94"/>
      <c r="M130" s="95"/>
    </row>
    <row r="131" spans="1:13">
      <c r="A131" s="92" t="s">
        <v>44</v>
      </c>
      <c r="B131" s="9"/>
      <c r="C131" s="9"/>
      <c r="D131" s="9"/>
      <c r="E131" s="9"/>
      <c r="F131" s="9"/>
      <c r="G131" s="9"/>
      <c r="H131" s="33"/>
      <c r="I131" s="9"/>
      <c r="J131" s="9"/>
      <c r="K131" s="9"/>
      <c r="L131" s="9"/>
      <c r="M131" s="10"/>
    </row>
    <row r="132" spans="1:13">
      <c r="A132" s="92" t="s">
        <v>33</v>
      </c>
      <c r="B132" s="9"/>
      <c r="C132" s="9"/>
      <c r="D132" s="9"/>
      <c r="E132" s="9"/>
      <c r="F132" s="9"/>
      <c r="G132" s="9" t="s">
        <v>34</v>
      </c>
      <c r="H132" s="9"/>
      <c r="I132" s="9"/>
      <c r="J132" s="9" t="s">
        <v>35</v>
      </c>
      <c r="K132" s="9"/>
      <c r="L132" s="9"/>
      <c r="M132" s="10"/>
    </row>
    <row r="133" spans="1:13">
      <c r="A133" s="61"/>
      <c r="B133" s="94"/>
      <c r="C133" s="94"/>
      <c r="E133" s="112" t="s">
        <v>36</v>
      </c>
      <c r="F133" s="94"/>
      <c r="G133" s="94"/>
      <c r="H133" s="112" t="s">
        <v>37</v>
      </c>
      <c r="I133" s="94"/>
      <c r="J133" s="94" t="s">
        <v>42</v>
      </c>
      <c r="K133" s="94"/>
      <c r="L133" s="94"/>
      <c r="M133" s="95"/>
    </row>
    <row r="134" spans="1:13">
      <c r="A134" s="55" t="s">
        <v>38</v>
      </c>
      <c r="B134" s="49"/>
      <c r="C134" s="49" t="s">
        <v>39</v>
      </c>
      <c r="D134" s="113"/>
      <c r="E134" s="49" t="s">
        <v>40</v>
      </c>
      <c r="F134" s="49"/>
      <c r="G134" s="49" t="s">
        <v>39</v>
      </c>
      <c r="H134" s="49"/>
      <c r="I134" s="49"/>
      <c r="J134" s="49"/>
      <c r="K134" s="49"/>
      <c r="L134" s="49"/>
      <c r="M134" s="56"/>
    </row>
    <row r="135" spans="1:13" ht="84.95" customHeight="1">
      <c r="A135" s="604" t="s">
        <v>49</v>
      </c>
      <c r="B135" s="605"/>
      <c r="C135" s="605"/>
      <c r="D135" s="605"/>
      <c r="E135" s="605"/>
      <c r="F135" s="605"/>
      <c r="G135" s="605"/>
      <c r="H135" s="605"/>
      <c r="I135" s="605"/>
      <c r="J135" s="605"/>
      <c r="K135" s="605"/>
      <c r="L135" s="605"/>
      <c r="M135" s="606"/>
    </row>
    <row r="136" spans="1:13">
      <c r="A136" s="34"/>
    </row>
    <row r="137" spans="1:13">
      <c r="A137" s="34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96687-F2B2-402D-BC79-3FE96E2A4229}">
  <sheetPr>
    <tabColor rgb="FFFFFF00"/>
  </sheetPr>
  <dimension ref="A1:M137"/>
  <sheetViews>
    <sheetView topLeftCell="A109" workbookViewId="0">
      <selection activeCell="B9" sqref="B1:B1048576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9.2851562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6" t="s">
        <v>41</v>
      </c>
      <c r="B1" s="44"/>
      <c r="C1" s="44"/>
      <c r="D1" s="44"/>
      <c r="E1" s="44"/>
      <c r="F1" s="44"/>
      <c r="G1" s="45"/>
      <c r="H1" s="7" t="s">
        <v>11</v>
      </c>
      <c r="I1" s="46">
        <f>JL!B10</f>
        <v>45229</v>
      </c>
      <c r="J1" s="44"/>
      <c r="K1" s="44"/>
      <c r="L1" s="44"/>
      <c r="M1" s="47"/>
    </row>
    <row r="2" spans="1:13" ht="16.5" customHeight="1">
      <c r="A2" s="91" t="s">
        <v>12</v>
      </c>
      <c r="B2" s="9"/>
      <c r="C2" s="10"/>
      <c r="D2" s="92" t="s">
        <v>13</v>
      </c>
      <c r="E2" s="9"/>
      <c r="F2" s="9"/>
      <c r="G2" s="9"/>
      <c r="H2" s="91" t="s">
        <v>14</v>
      </c>
      <c r="I2" s="11" t="s">
        <v>70</v>
      </c>
      <c r="J2" s="9"/>
      <c r="K2" s="9"/>
      <c r="L2" s="9"/>
      <c r="M2" s="10"/>
    </row>
    <row r="3" spans="1:13" ht="16.5" customHeight="1">
      <c r="A3" s="48" t="s">
        <v>15</v>
      </c>
      <c r="B3" s="49"/>
      <c r="C3" s="10"/>
      <c r="D3" s="62" t="s">
        <v>88</v>
      </c>
      <c r="E3" s="49"/>
      <c r="F3" s="49"/>
      <c r="G3" s="49"/>
      <c r="H3" s="48" t="s">
        <v>14</v>
      </c>
      <c r="I3" s="93">
        <v>731438009</v>
      </c>
      <c r="J3" s="49"/>
      <c r="K3" s="49"/>
      <c r="L3" s="49"/>
      <c r="M3" s="50"/>
    </row>
    <row r="4" spans="1:13" ht="12.95" customHeight="1">
      <c r="A4" s="51"/>
      <c r="B4" s="94"/>
      <c r="C4" s="51"/>
      <c r="D4" s="95"/>
      <c r="E4" s="94"/>
      <c r="F4" s="12"/>
      <c r="G4" s="94"/>
      <c r="H4" s="94"/>
      <c r="I4" s="94"/>
      <c r="J4" s="94"/>
      <c r="K4" s="95"/>
      <c r="L4" s="51"/>
      <c r="M4" s="95"/>
    </row>
    <row r="5" spans="1:13" ht="18" customHeight="1">
      <c r="A5" s="13"/>
      <c r="B5" s="44"/>
      <c r="C5" s="14" t="s">
        <v>16</v>
      </c>
      <c r="D5" s="47"/>
      <c r="E5" s="52" t="s">
        <v>17</v>
      </c>
      <c r="F5" s="15" t="s">
        <v>18</v>
      </c>
      <c r="G5" s="44" t="s">
        <v>19</v>
      </c>
      <c r="H5" s="44"/>
      <c r="I5" s="16" t="s">
        <v>20</v>
      </c>
      <c r="J5" s="16" t="s">
        <v>21</v>
      </c>
      <c r="K5" s="47"/>
      <c r="L5" s="92" t="s">
        <v>22</v>
      </c>
      <c r="M5" s="10"/>
    </row>
    <row r="6" spans="1:13" ht="15.75" customHeight="1">
      <c r="A6" s="53"/>
      <c r="B6" s="94"/>
      <c r="C6" s="51"/>
      <c r="D6" s="95"/>
      <c r="E6" s="96" t="s">
        <v>23</v>
      </c>
      <c r="F6" s="12"/>
      <c r="G6" s="17" t="s">
        <v>24</v>
      </c>
      <c r="H6" s="52" t="s">
        <v>5</v>
      </c>
      <c r="I6" s="16" t="s">
        <v>25</v>
      </c>
      <c r="J6" s="18" t="s">
        <v>26</v>
      </c>
      <c r="K6" s="95"/>
      <c r="L6" s="96" t="s">
        <v>27</v>
      </c>
      <c r="M6" s="19" t="s">
        <v>28</v>
      </c>
    </row>
    <row r="7" spans="1:13">
      <c r="A7" s="54"/>
      <c r="B7" s="49"/>
      <c r="C7" s="55"/>
      <c r="D7" s="56"/>
      <c r="E7" s="49"/>
      <c r="F7" s="57"/>
      <c r="G7" s="55"/>
      <c r="H7" s="49"/>
      <c r="I7" s="16"/>
      <c r="J7" s="16"/>
      <c r="K7" s="56"/>
      <c r="L7" s="58" t="s">
        <v>29</v>
      </c>
      <c r="M7" s="59" t="s">
        <v>30</v>
      </c>
    </row>
    <row r="8" spans="1:13">
      <c r="A8" s="97">
        <v>1</v>
      </c>
      <c r="B8" s="20"/>
      <c r="C8" s="97">
        <v>2</v>
      </c>
      <c r="D8" s="21"/>
      <c r="E8" s="20">
        <v>3</v>
      </c>
      <c r="F8" s="22">
        <v>4</v>
      </c>
      <c r="G8" s="20">
        <v>5</v>
      </c>
      <c r="H8" s="22">
        <v>6</v>
      </c>
      <c r="I8" s="22">
        <v>7</v>
      </c>
      <c r="J8" s="22">
        <v>8</v>
      </c>
      <c r="K8" s="20"/>
      <c r="L8" s="22">
        <v>9</v>
      </c>
      <c r="M8" s="21">
        <v>10</v>
      </c>
    </row>
    <row r="9" spans="1:13" ht="18.95" customHeight="1">
      <c r="A9" s="197" t="s">
        <v>59</v>
      </c>
      <c r="B9" s="198"/>
      <c r="C9" s="92" t="str">
        <f>JL!C12</f>
        <v>Drůbeží polévka s rýží a hráškem</v>
      </c>
      <c r="D9" s="10"/>
      <c r="E9" s="20" t="s">
        <v>31</v>
      </c>
      <c r="F9" s="22"/>
      <c r="G9" s="23"/>
      <c r="H9" s="24"/>
      <c r="I9" s="24"/>
      <c r="J9" s="25"/>
      <c r="K9" s="94"/>
      <c r="L9" s="100"/>
      <c r="M9" s="95"/>
    </row>
    <row r="10" spans="1:13" ht="18.95" customHeight="1">
      <c r="A10" s="197" t="s">
        <v>60</v>
      </c>
      <c r="B10" s="198"/>
      <c r="C10" s="92" t="str">
        <f>JL!C15</f>
        <v>Hrstková polévka</v>
      </c>
      <c r="D10" s="10"/>
      <c r="E10" s="96" t="s">
        <v>31</v>
      </c>
      <c r="F10" s="22"/>
      <c r="G10" s="101"/>
      <c r="H10" s="24"/>
      <c r="I10" s="26"/>
      <c r="J10" s="25"/>
      <c r="K10" s="9"/>
      <c r="L10" s="100"/>
      <c r="M10" s="10"/>
    </row>
    <row r="11" spans="1:13" ht="18.95" customHeight="1">
      <c r="A11" s="197" t="s">
        <v>84</v>
      </c>
      <c r="B11" s="199"/>
      <c r="C11" s="103" t="str">
        <f>JL!C19</f>
        <v>Hovězí vařené (zadní), rajská omáčka, houskové knedlíky</v>
      </c>
      <c r="D11" s="10"/>
      <c r="E11" s="20" t="s">
        <v>31</v>
      </c>
      <c r="F11" s="22"/>
      <c r="G11" s="27"/>
      <c r="H11" s="104"/>
      <c r="I11" s="26"/>
      <c r="J11" s="25"/>
      <c r="K11" s="94"/>
      <c r="L11" s="105"/>
      <c r="M11" s="95"/>
    </row>
    <row r="12" spans="1:13" ht="18.95" customHeight="1">
      <c r="A12" s="197" t="s">
        <v>86</v>
      </c>
      <c r="B12" s="200"/>
      <c r="C12" s="103" t="str">
        <f>JL!C23</f>
        <v>Kuřecí nudličky v kari-smetanové omáčce s hráškem a pórkem, dušená rýže</v>
      </c>
      <c r="D12" s="10"/>
      <c r="E12" s="96" t="s">
        <v>31</v>
      </c>
      <c r="F12" s="22"/>
      <c r="G12" s="27"/>
      <c r="H12" s="24"/>
      <c r="I12" s="26"/>
      <c r="J12" s="25"/>
      <c r="K12" s="9"/>
      <c r="L12" s="100"/>
      <c r="M12" s="10"/>
    </row>
    <row r="13" spans="1:13" ht="18.95" customHeight="1">
      <c r="A13" s="197" t="s">
        <v>85</v>
      </c>
      <c r="B13" s="200"/>
      <c r="C13" s="103" t="str">
        <f>JL!C27</f>
        <v>Gratinovaný květák se sýrem a vejci, šťouchané brambory</v>
      </c>
      <c r="D13" s="10"/>
      <c r="E13" s="20" t="s">
        <v>31</v>
      </c>
      <c r="F13" s="22"/>
      <c r="G13" s="27"/>
      <c r="H13" s="24"/>
      <c r="I13" s="28"/>
      <c r="J13" s="25"/>
      <c r="K13" s="9"/>
      <c r="L13" s="100"/>
      <c r="M13" s="10"/>
    </row>
    <row r="14" spans="1:13" ht="18.95" customHeight="1">
      <c r="A14" s="197" t="s">
        <v>87</v>
      </c>
      <c r="B14" s="201"/>
      <c r="C14" s="103" t="str">
        <f>JL!C32</f>
        <v>Vepřový plátek na koření Gyros, smažené bramborové hranolky</v>
      </c>
      <c r="D14" s="10"/>
      <c r="E14" s="20" t="s">
        <v>31</v>
      </c>
      <c r="F14" s="22"/>
      <c r="G14" s="27"/>
      <c r="H14" s="24"/>
      <c r="I14" s="28"/>
      <c r="J14" s="25"/>
      <c r="K14" s="94"/>
      <c r="L14" s="105"/>
      <c r="M14" s="95"/>
    </row>
    <row r="15" spans="1:13" ht="18.95" customHeight="1">
      <c r="A15" s="108"/>
      <c r="B15" s="109"/>
      <c r="C15" s="602"/>
      <c r="D15" s="603"/>
      <c r="E15" s="20"/>
      <c r="F15" s="22"/>
      <c r="G15" s="27"/>
      <c r="H15" s="24"/>
      <c r="I15" s="28"/>
      <c r="J15" s="25"/>
      <c r="K15" s="9"/>
      <c r="L15" s="100"/>
      <c r="M15" s="10"/>
    </row>
    <row r="16" spans="1:13" ht="18.95" customHeight="1">
      <c r="A16" s="92"/>
      <c r="B16" s="94"/>
      <c r="C16" s="92"/>
      <c r="D16" s="10"/>
      <c r="E16" s="20"/>
      <c r="F16" s="22"/>
      <c r="G16" s="29"/>
      <c r="H16" s="24"/>
      <c r="I16" s="28"/>
      <c r="J16" s="25"/>
      <c r="K16" s="94"/>
      <c r="L16" s="105"/>
      <c r="M16" s="95"/>
    </row>
    <row r="17" spans="1:13" ht="18.95" customHeight="1">
      <c r="A17" s="92"/>
      <c r="B17" s="9"/>
      <c r="C17" s="110"/>
      <c r="D17" s="111"/>
      <c r="E17" s="20"/>
      <c r="F17" s="22"/>
      <c r="G17" s="29"/>
      <c r="H17" s="24"/>
      <c r="I17" s="26"/>
      <c r="J17" s="25"/>
      <c r="K17" s="9"/>
      <c r="L17" s="100"/>
      <c r="M17" s="10"/>
    </row>
    <row r="18" spans="1:13" ht="36" customHeight="1">
      <c r="A18" s="97"/>
      <c r="B18" s="94"/>
      <c r="C18" s="92"/>
      <c r="D18" s="10"/>
      <c r="E18" s="20"/>
      <c r="F18" s="22"/>
      <c r="G18" s="29"/>
      <c r="H18" s="24"/>
      <c r="I18" s="28"/>
      <c r="J18" s="25"/>
      <c r="K18" s="94"/>
      <c r="L18" s="105"/>
      <c r="M18" s="95"/>
    </row>
    <row r="19" spans="1:13" ht="18.95" customHeight="1">
      <c r="A19" s="92"/>
      <c r="B19" s="9"/>
      <c r="C19" s="92"/>
      <c r="D19" s="10"/>
      <c r="E19" s="20"/>
      <c r="F19" s="22"/>
      <c r="G19" s="29"/>
      <c r="H19" s="24"/>
      <c r="I19" s="26"/>
      <c r="J19" s="25"/>
      <c r="K19" s="9"/>
      <c r="L19" s="100"/>
      <c r="M19" s="10"/>
    </row>
    <row r="20" spans="1:13" ht="18.95" customHeight="1">
      <c r="A20" s="92"/>
      <c r="B20" s="9"/>
      <c r="C20" s="92"/>
      <c r="D20" s="10"/>
      <c r="E20" s="20"/>
      <c r="F20" s="22"/>
      <c r="G20" s="29"/>
      <c r="H20" s="24"/>
      <c r="I20" s="26"/>
      <c r="J20" s="25"/>
      <c r="K20" s="9"/>
      <c r="L20" s="100"/>
      <c r="M20" s="10"/>
    </row>
    <row r="21" spans="1:13" ht="18.95" customHeight="1">
      <c r="A21" s="92"/>
      <c r="B21" s="9"/>
      <c r="C21" s="92"/>
      <c r="D21" s="9"/>
      <c r="E21" s="22"/>
      <c r="F21" s="22"/>
      <c r="G21" s="30"/>
      <c r="H21" s="24"/>
      <c r="I21" s="16"/>
      <c r="J21" s="16"/>
      <c r="K21" s="16"/>
      <c r="L21" s="100"/>
      <c r="M21" s="16"/>
    </row>
    <row r="22" spans="1:13" ht="18.95" customHeight="1">
      <c r="A22" s="60" t="s">
        <v>32</v>
      </c>
      <c r="H22" s="31"/>
      <c r="K22" s="32"/>
      <c r="L22" s="94"/>
      <c r="M22" s="95"/>
    </row>
    <row r="23" spans="1:13">
      <c r="A23" s="92" t="s">
        <v>44</v>
      </c>
      <c r="B23" s="9"/>
      <c r="C23" s="9"/>
      <c r="D23" s="9"/>
      <c r="E23" s="9"/>
      <c r="F23" s="9"/>
      <c r="G23" s="9"/>
      <c r="H23" s="33"/>
      <c r="I23" s="9"/>
      <c r="J23" s="9"/>
      <c r="K23" s="9"/>
      <c r="L23" s="9"/>
      <c r="M23" s="10"/>
    </row>
    <row r="24" spans="1:13">
      <c r="A24" s="92" t="s">
        <v>33</v>
      </c>
      <c r="B24" s="9"/>
      <c r="C24" s="9"/>
      <c r="D24" s="9"/>
      <c r="E24" s="9"/>
      <c r="F24" s="9"/>
      <c r="G24" s="9" t="s">
        <v>34</v>
      </c>
      <c r="H24" s="9"/>
      <c r="I24" s="9"/>
      <c r="J24" s="9" t="s">
        <v>35</v>
      </c>
      <c r="K24" s="9"/>
      <c r="L24" s="9"/>
      <c r="M24" s="10"/>
    </row>
    <row r="25" spans="1:13">
      <c r="A25" s="61"/>
      <c r="B25" s="94"/>
      <c r="C25" s="94"/>
      <c r="E25" s="112" t="s">
        <v>36</v>
      </c>
      <c r="F25" s="94"/>
      <c r="G25" s="94"/>
      <c r="H25" s="112" t="s">
        <v>37</v>
      </c>
      <c r="I25" s="94"/>
      <c r="J25" s="94" t="s">
        <v>204</v>
      </c>
      <c r="K25" s="94"/>
      <c r="L25" s="94"/>
      <c r="M25" s="95"/>
    </row>
    <row r="26" spans="1:13">
      <c r="A26" s="55" t="s">
        <v>38</v>
      </c>
      <c r="B26" s="49"/>
      <c r="C26" s="49" t="s">
        <v>39</v>
      </c>
      <c r="D26" s="113"/>
      <c r="E26" s="49" t="s">
        <v>40</v>
      </c>
      <c r="F26" s="49"/>
      <c r="G26" s="49" t="s">
        <v>39</v>
      </c>
      <c r="H26" s="49"/>
      <c r="I26" s="49"/>
      <c r="J26" s="49"/>
      <c r="K26" s="49"/>
      <c r="L26" s="49"/>
      <c r="M26" s="56"/>
    </row>
    <row r="27" spans="1:13" ht="84.95" customHeight="1">
      <c r="A27" s="604" t="s">
        <v>49</v>
      </c>
      <c r="B27" s="605"/>
      <c r="C27" s="605"/>
      <c r="D27" s="605"/>
      <c r="E27" s="605"/>
      <c r="F27" s="605"/>
      <c r="G27" s="605"/>
      <c r="H27" s="605"/>
      <c r="I27" s="605"/>
      <c r="J27" s="605"/>
      <c r="K27" s="605"/>
      <c r="L27" s="605"/>
      <c r="M27" s="606"/>
    </row>
    <row r="28" spans="1:13" ht="35.1" customHeight="1">
      <c r="A28" s="6" t="s">
        <v>41</v>
      </c>
      <c r="B28" s="44"/>
      <c r="C28" s="44"/>
      <c r="D28" s="44"/>
      <c r="E28" s="44"/>
      <c r="F28" s="44"/>
      <c r="G28" s="45"/>
      <c r="H28" s="7" t="s">
        <v>11</v>
      </c>
      <c r="I28" s="46">
        <f>I1+1</f>
        <v>45230</v>
      </c>
      <c r="J28" s="44"/>
      <c r="K28" s="44"/>
      <c r="L28" s="44"/>
      <c r="M28" s="47"/>
    </row>
    <row r="29" spans="1:13" ht="16.5" customHeight="1">
      <c r="A29" s="91" t="s">
        <v>12</v>
      </c>
      <c r="B29" s="9"/>
      <c r="C29" s="10"/>
      <c r="D29" s="92" t="s">
        <v>13</v>
      </c>
      <c r="E29" s="9"/>
      <c r="F29" s="9"/>
      <c r="G29" s="9"/>
      <c r="H29" s="91" t="s">
        <v>14</v>
      </c>
      <c r="I29" s="11" t="s">
        <v>43</v>
      </c>
      <c r="J29" s="9"/>
      <c r="K29" s="9"/>
      <c r="L29" s="9"/>
      <c r="M29" s="10"/>
    </row>
    <row r="30" spans="1:13" ht="16.5" customHeight="1">
      <c r="A30" s="48" t="s">
        <v>15</v>
      </c>
      <c r="B30" s="49"/>
      <c r="C30" s="10"/>
      <c r="D30" s="62" t="str">
        <f>D3</f>
        <v>VALEO - ŽEBRÁK</v>
      </c>
      <c r="E30" s="49"/>
      <c r="F30" s="49"/>
      <c r="G30" s="49"/>
      <c r="H30" s="48" t="s">
        <v>14</v>
      </c>
      <c r="I30" s="93">
        <f>I3</f>
        <v>731438009</v>
      </c>
      <c r="J30" s="49"/>
      <c r="K30" s="49"/>
      <c r="L30" s="49"/>
      <c r="M30" s="50"/>
    </row>
    <row r="31" spans="1:13" ht="12.95" customHeight="1">
      <c r="A31" s="51"/>
      <c r="B31" s="94"/>
      <c r="C31" s="51"/>
      <c r="D31" s="95"/>
      <c r="E31" s="94"/>
      <c r="F31" s="12"/>
      <c r="G31" s="94"/>
      <c r="H31" s="94"/>
      <c r="I31" s="94"/>
      <c r="J31" s="94"/>
      <c r="K31" s="95"/>
      <c r="L31" s="51"/>
      <c r="M31" s="95"/>
    </row>
    <row r="32" spans="1:13" ht="18" customHeight="1">
      <c r="A32" s="13"/>
      <c r="B32" s="44"/>
      <c r="C32" s="14" t="s">
        <v>16</v>
      </c>
      <c r="D32" s="47"/>
      <c r="E32" s="52" t="s">
        <v>17</v>
      </c>
      <c r="F32" s="15" t="s">
        <v>18</v>
      </c>
      <c r="G32" s="44" t="s">
        <v>19</v>
      </c>
      <c r="H32" s="44"/>
      <c r="I32" s="16" t="s">
        <v>20</v>
      </c>
      <c r="J32" s="16" t="s">
        <v>21</v>
      </c>
      <c r="K32" s="47"/>
      <c r="L32" s="92" t="s">
        <v>22</v>
      </c>
      <c r="M32" s="10"/>
    </row>
    <row r="33" spans="1:13" ht="15.75" customHeight="1">
      <c r="A33" s="53"/>
      <c r="B33" s="94"/>
      <c r="C33" s="51"/>
      <c r="D33" s="95"/>
      <c r="E33" s="96" t="s">
        <v>23</v>
      </c>
      <c r="F33" s="12"/>
      <c r="G33" s="17" t="s">
        <v>24</v>
      </c>
      <c r="H33" s="52" t="s">
        <v>5</v>
      </c>
      <c r="I33" s="16" t="s">
        <v>25</v>
      </c>
      <c r="J33" s="18" t="s">
        <v>26</v>
      </c>
      <c r="K33" s="95"/>
      <c r="L33" s="96" t="s">
        <v>27</v>
      </c>
      <c r="M33" s="19" t="s">
        <v>28</v>
      </c>
    </row>
    <row r="34" spans="1:13">
      <c r="A34" s="54"/>
      <c r="B34" s="49"/>
      <c r="C34" s="55"/>
      <c r="D34" s="56"/>
      <c r="E34" s="49"/>
      <c r="F34" s="57"/>
      <c r="G34" s="55"/>
      <c r="H34" s="49"/>
      <c r="I34" s="16"/>
      <c r="J34" s="16"/>
      <c r="K34" s="56"/>
      <c r="L34" s="58" t="s">
        <v>29</v>
      </c>
      <c r="M34" s="59" t="s">
        <v>30</v>
      </c>
    </row>
    <row r="35" spans="1:13">
      <c r="A35" s="97">
        <v>1</v>
      </c>
      <c r="B35" s="20"/>
      <c r="C35" s="97">
        <v>2</v>
      </c>
      <c r="D35" s="21"/>
      <c r="E35" s="20">
        <v>3</v>
      </c>
      <c r="F35" s="22">
        <v>4</v>
      </c>
      <c r="G35" s="20">
        <v>5</v>
      </c>
      <c r="H35" s="22">
        <v>6</v>
      </c>
      <c r="I35" s="22">
        <v>7</v>
      </c>
      <c r="J35" s="22">
        <v>8</v>
      </c>
      <c r="K35" s="20"/>
      <c r="L35" s="22">
        <v>9</v>
      </c>
      <c r="M35" s="21">
        <v>10</v>
      </c>
    </row>
    <row r="36" spans="1:13" ht="18.95" customHeight="1">
      <c r="A36" s="197" t="s">
        <v>59</v>
      </c>
      <c r="B36" s="198"/>
      <c r="C36" s="114" t="str">
        <f>JL!F12</f>
        <v>Hovězí vývar s ovesnými vločkami</v>
      </c>
      <c r="D36" s="10"/>
      <c r="E36" s="20" t="s">
        <v>31</v>
      </c>
      <c r="F36" s="22"/>
      <c r="G36" s="23"/>
      <c r="H36" s="24"/>
      <c r="I36" s="24"/>
      <c r="J36" s="25"/>
      <c r="K36" s="94"/>
      <c r="L36" s="100"/>
      <c r="M36" s="95"/>
    </row>
    <row r="37" spans="1:13" ht="18.95" customHeight="1">
      <c r="A37" s="197" t="s">
        <v>60</v>
      </c>
      <c r="B37" s="198"/>
      <c r="C37" s="92" t="str">
        <f>JL!F15</f>
        <v>Dršťková polévka</v>
      </c>
      <c r="D37" s="10"/>
      <c r="E37" s="96" t="s">
        <v>31</v>
      </c>
      <c r="F37" s="22"/>
      <c r="G37" s="101"/>
      <c r="H37" s="24"/>
      <c r="I37" s="26"/>
      <c r="J37" s="25"/>
      <c r="K37" s="9"/>
      <c r="L37" s="100"/>
      <c r="M37" s="10"/>
    </row>
    <row r="38" spans="1:13" ht="18.95" customHeight="1">
      <c r="A38" s="197" t="s">
        <v>84</v>
      </c>
      <c r="B38" s="199"/>
      <c r="C38" s="103" t="str">
        <f>JL!F19</f>
        <v>Vepřová plec pečená na česneku po selsku, dušený špenát, bramborové knedlíky</v>
      </c>
      <c r="D38" s="10"/>
      <c r="E38" s="20" t="s">
        <v>31</v>
      </c>
      <c r="F38" s="22"/>
      <c r="G38" s="27"/>
      <c r="H38" s="24"/>
      <c r="I38" s="26"/>
      <c r="J38" s="25"/>
      <c r="K38" s="94"/>
      <c r="L38" s="105"/>
      <c r="M38" s="95"/>
    </row>
    <row r="39" spans="1:13" ht="18.95" customHeight="1">
      <c r="A39" s="197" t="s">
        <v>86</v>
      </c>
      <c r="B39" s="200"/>
      <c r="C39" s="103" t="str">
        <f>JL!F23</f>
        <v>Přírodní sekaný řízek se slaninou a sýrem, bramborová kaše s máslem, okurka</v>
      </c>
      <c r="D39" s="10"/>
      <c r="E39" s="96" t="s">
        <v>31</v>
      </c>
      <c r="F39" s="22"/>
      <c r="G39" s="27"/>
      <c r="H39" s="24"/>
      <c r="I39" s="28"/>
      <c r="J39" s="25"/>
      <c r="K39" s="94"/>
      <c r="L39" s="100"/>
      <c r="M39" s="95"/>
    </row>
    <row r="40" spans="1:13" ht="18.95" customHeight="1">
      <c r="A40" s="197" t="s">
        <v>85</v>
      </c>
      <c r="B40" s="200"/>
      <c r="C40" s="103" t="str">
        <f>JL!F27</f>
        <v>Lívance z kynutého těsta, žahour z lesního ovoce, zakysaná slazená smetana</v>
      </c>
      <c r="D40" s="10"/>
      <c r="E40" s="20" t="s">
        <v>31</v>
      </c>
      <c r="F40" s="22"/>
      <c r="G40" s="27"/>
      <c r="H40" s="24"/>
      <c r="I40" s="28"/>
      <c r="J40" s="25"/>
      <c r="K40" s="9"/>
      <c r="L40" s="105"/>
      <c r="M40" s="10"/>
    </row>
    <row r="41" spans="1:13" ht="18.95" customHeight="1">
      <c r="A41" s="197" t="s">
        <v>87</v>
      </c>
      <c r="B41" s="201"/>
      <c r="C41" s="103" t="str">
        <f>JL!F32</f>
        <v>Pomalu pečená vepřová panenka v česneku, grilovaná zelenina s tymiánem, opékané brambory</v>
      </c>
      <c r="D41" s="10"/>
      <c r="E41" s="20" t="s">
        <v>31</v>
      </c>
      <c r="F41" s="22"/>
      <c r="G41" s="27"/>
      <c r="H41" s="24"/>
      <c r="I41" s="28"/>
      <c r="J41" s="25"/>
      <c r="K41" s="94"/>
      <c r="L41" s="105"/>
      <c r="M41" s="95"/>
    </row>
    <row r="42" spans="1:13" ht="18.95" customHeight="1">
      <c r="A42" s="108"/>
      <c r="B42" s="109"/>
      <c r="C42" s="602"/>
      <c r="D42" s="603"/>
      <c r="E42" s="20"/>
      <c r="F42" s="22"/>
      <c r="G42" s="27"/>
      <c r="H42" s="24"/>
      <c r="I42" s="115"/>
      <c r="J42" s="25"/>
      <c r="K42" s="9"/>
      <c r="L42" s="100"/>
      <c r="M42" s="10"/>
    </row>
    <row r="43" spans="1:13" ht="18.95" customHeight="1">
      <c r="A43" s="92"/>
      <c r="B43" s="94"/>
      <c r="C43" s="92"/>
      <c r="D43" s="10"/>
      <c r="E43" s="20"/>
      <c r="F43" s="22"/>
      <c r="G43" s="29"/>
      <c r="H43" s="24"/>
      <c r="I43" s="28"/>
      <c r="J43" s="25"/>
      <c r="K43" s="94"/>
      <c r="L43" s="105"/>
      <c r="M43" s="95"/>
    </row>
    <row r="44" spans="1:13" ht="18.95" customHeight="1">
      <c r="A44" s="92"/>
      <c r="B44" s="9"/>
      <c r="C44" s="110"/>
      <c r="D44" s="111"/>
      <c r="E44" s="20"/>
      <c r="F44" s="22"/>
      <c r="G44" s="29"/>
      <c r="H44" s="24"/>
      <c r="I44" s="26"/>
      <c r="J44" s="25"/>
      <c r="K44" s="9"/>
      <c r="L44" s="100"/>
      <c r="M44" s="10"/>
    </row>
    <row r="45" spans="1:13" ht="36" customHeight="1">
      <c r="A45" s="97"/>
      <c r="B45" s="94"/>
      <c r="C45" s="92"/>
      <c r="D45" s="10"/>
      <c r="E45" s="20"/>
      <c r="F45" s="22"/>
      <c r="G45" s="29"/>
      <c r="H45" s="24"/>
      <c r="I45" s="28"/>
      <c r="J45" s="25"/>
      <c r="K45" s="94"/>
      <c r="L45" s="105"/>
      <c r="M45" s="95"/>
    </row>
    <row r="46" spans="1:13" ht="18.95" customHeight="1">
      <c r="A46" s="92"/>
      <c r="B46" s="9"/>
      <c r="C46" s="92"/>
      <c r="D46" s="10"/>
      <c r="E46" s="20"/>
      <c r="F46" s="22"/>
      <c r="G46" s="29"/>
      <c r="H46" s="24"/>
      <c r="I46" s="26"/>
      <c r="J46" s="25"/>
      <c r="K46" s="9"/>
      <c r="L46" s="100"/>
      <c r="M46" s="10"/>
    </row>
    <row r="47" spans="1:13" ht="18.95" customHeight="1">
      <c r="A47" s="92"/>
      <c r="B47" s="9"/>
      <c r="C47" s="92"/>
      <c r="D47" s="10"/>
      <c r="E47" s="20"/>
      <c r="F47" s="22"/>
      <c r="G47" s="29"/>
      <c r="H47" s="24"/>
      <c r="I47" s="26"/>
      <c r="J47" s="25"/>
      <c r="K47" s="9"/>
      <c r="L47" s="100"/>
      <c r="M47" s="10"/>
    </row>
    <row r="48" spans="1:13" ht="18.95" customHeight="1">
      <c r="A48" s="92"/>
      <c r="B48" s="9"/>
      <c r="C48" s="92"/>
      <c r="D48" s="9"/>
      <c r="E48" s="22"/>
      <c r="F48" s="22"/>
      <c r="G48" s="30"/>
      <c r="H48" s="24"/>
      <c r="I48" s="16"/>
      <c r="J48" s="16"/>
      <c r="K48" s="16"/>
      <c r="L48" s="100"/>
      <c r="M48" s="16"/>
    </row>
    <row r="49" spans="1:13" ht="18.95" customHeight="1">
      <c r="A49" s="60" t="s">
        <v>32</v>
      </c>
      <c r="H49" s="31"/>
      <c r="K49" s="32"/>
      <c r="L49" s="94"/>
      <c r="M49" s="95"/>
    </row>
    <row r="50" spans="1:13">
      <c r="A50" s="92" t="s">
        <v>44</v>
      </c>
      <c r="B50" s="9"/>
      <c r="C50" s="9"/>
      <c r="D50" s="9"/>
      <c r="E50" s="9"/>
      <c r="F50" s="9"/>
      <c r="G50" s="9"/>
      <c r="H50" s="33"/>
      <c r="I50" s="9"/>
      <c r="J50" s="9"/>
      <c r="K50" s="9"/>
      <c r="L50" s="9"/>
      <c r="M50" s="10"/>
    </row>
    <row r="51" spans="1:13">
      <c r="A51" s="92" t="s">
        <v>33</v>
      </c>
      <c r="B51" s="9"/>
      <c r="C51" s="9"/>
      <c r="D51" s="9"/>
      <c r="E51" s="9"/>
      <c r="F51" s="9"/>
      <c r="G51" s="9" t="s">
        <v>34</v>
      </c>
      <c r="H51" s="9"/>
      <c r="I51" s="9"/>
      <c r="J51" s="9" t="s">
        <v>35</v>
      </c>
      <c r="K51" s="9"/>
      <c r="L51" s="9"/>
      <c r="M51" s="10"/>
    </row>
    <row r="52" spans="1:13">
      <c r="A52" s="61"/>
      <c r="B52" s="94"/>
      <c r="C52" s="94"/>
      <c r="E52" s="112" t="s">
        <v>36</v>
      </c>
      <c r="F52" s="94"/>
      <c r="G52" s="94"/>
      <c r="H52" s="112" t="s">
        <v>37</v>
      </c>
      <c r="I52" s="94"/>
      <c r="J52" s="94" t="s">
        <v>204</v>
      </c>
      <c r="K52" s="94"/>
      <c r="L52" s="94"/>
      <c r="M52" s="95"/>
    </row>
    <row r="53" spans="1:13">
      <c r="A53" s="55" t="s">
        <v>38</v>
      </c>
      <c r="B53" s="49"/>
      <c r="C53" s="49" t="s">
        <v>39</v>
      </c>
      <c r="D53" s="113"/>
      <c r="E53" s="49" t="s">
        <v>40</v>
      </c>
      <c r="F53" s="49"/>
      <c r="G53" s="49" t="s">
        <v>39</v>
      </c>
      <c r="H53" s="49"/>
      <c r="I53" s="49"/>
      <c r="J53" s="49"/>
      <c r="K53" s="49"/>
      <c r="L53" s="49"/>
      <c r="M53" s="56"/>
    </row>
    <row r="54" spans="1:13" ht="84.95" customHeight="1">
      <c r="A54" s="604" t="s">
        <v>49</v>
      </c>
      <c r="B54" s="605"/>
      <c r="C54" s="605"/>
      <c r="D54" s="605"/>
      <c r="E54" s="605"/>
      <c r="F54" s="605"/>
      <c r="G54" s="605"/>
      <c r="H54" s="605"/>
      <c r="I54" s="605"/>
      <c r="J54" s="605"/>
      <c r="K54" s="605"/>
      <c r="L54" s="605"/>
      <c r="M54" s="606"/>
    </row>
    <row r="55" spans="1:13" ht="35.1" customHeight="1">
      <c r="A55" s="6" t="s">
        <v>41</v>
      </c>
      <c r="B55" s="44"/>
      <c r="C55" s="44"/>
      <c r="D55" s="44"/>
      <c r="E55" s="44"/>
      <c r="F55" s="44"/>
      <c r="G55" s="45"/>
      <c r="H55" s="7" t="s">
        <v>11</v>
      </c>
      <c r="I55" s="46">
        <f>I28+1</f>
        <v>45231</v>
      </c>
      <c r="J55" s="44"/>
      <c r="K55" s="44"/>
      <c r="L55" s="44"/>
      <c r="M55" s="47"/>
    </row>
    <row r="56" spans="1:13" ht="16.5" customHeight="1">
      <c r="A56" s="91" t="s">
        <v>12</v>
      </c>
      <c r="B56" s="9"/>
      <c r="C56" s="10"/>
      <c r="D56" s="92" t="s">
        <v>13</v>
      </c>
      <c r="E56" s="9"/>
      <c r="F56" s="9"/>
      <c r="G56" s="9"/>
      <c r="H56" s="91" t="s">
        <v>14</v>
      </c>
      <c r="I56" s="11" t="s">
        <v>43</v>
      </c>
      <c r="J56" s="9"/>
      <c r="K56" s="9"/>
      <c r="L56" s="9"/>
      <c r="M56" s="10"/>
    </row>
    <row r="57" spans="1:13" ht="16.5" customHeight="1">
      <c r="A57" s="48" t="s">
        <v>15</v>
      </c>
      <c r="B57" s="49"/>
      <c r="C57" s="10"/>
      <c r="D57" s="62" t="str">
        <f>D30</f>
        <v>VALEO - ŽEBRÁK</v>
      </c>
      <c r="E57" s="49"/>
      <c r="F57" s="49"/>
      <c r="G57" s="49"/>
      <c r="H57" s="48" t="s">
        <v>14</v>
      </c>
      <c r="I57" s="93">
        <f>I30</f>
        <v>731438009</v>
      </c>
      <c r="J57" s="49"/>
      <c r="K57" s="49"/>
      <c r="L57" s="49"/>
      <c r="M57" s="50"/>
    </row>
    <row r="58" spans="1:13" ht="12.95" customHeight="1">
      <c r="A58" s="51"/>
      <c r="B58" s="94"/>
      <c r="C58" s="51"/>
      <c r="D58" s="95"/>
      <c r="E58" s="94"/>
      <c r="F58" s="12"/>
      <c r="G58" s="94"/>
      <c r="H58" s="94"/>
      <c r="I58" s="94"/>
      <c r="J58" s="94"/>
      <c r="K58" s="95"/>
      <c r="L58" s="51"/>
      <c r="M58" s="95"/>
    </row>
    <row r="59" spans="1:13" ht="18" customHeight="1">
      <c r="A59" s="13"/>
      <c r="B59" s="44"/>
      <c r="C59" s="14" t="s">
        <v>16</v>
      </c>
      <c r="D59" s="47"/>
      <c r="E59" s="52" t="s">
        <v>17</v>
      </c>
      <c r="F59" s="15" t="s">
        <v>18</v>
      </c>
      <c r="G59" s="44" t="s">
        <v>19</v>
      </c>
      <c r="H59" s="44"/>
      <c r="I59" s="16" t="s">
        <v>20</v>
      </c>
      <c r="J59" s="16" t="s">
        <v>21</v>
      </c>
      <c r="K59" s="47"/>
      <c r="L59" s="92" t="s">
        <v>22</v>
      </c>
      <c r="M59" s="10"/>
    </row>
    <row r="60" spans="1:13" ht="15.75" customHeight="1">
      <c r="A60" s="53"/>
      <c r="B60" s="94"/>
      <c r="C60" s="51"/>
      <c r="D60" s="95"/>
      <c r="E60" s="96" t="s">
        <v>23</v>
      </c>
      <c r="F60" s="12"/>
      <c r="G60" s="17" t="s">
        <v>24</v>
      </c>
      <c r="H60" s="52" t="s">
        <v>5</v>
      </c>
      <c r="I60" s="16" t="s">
        <v>25</v>
      </c>
      <c r="J60" s="18" t="s">
        <v>26</v>
      </c>
      <c r="K60" s="95"/>
      <c r="L60" s="96" t="s">
        <v>27</v>
      </c>
      <c r="M60" s="19" t="s">
        <v>28</v>
      </c>
    </row>
    <row r="61" spans="1:13">
      <c r="A61" s="54"/>
      <c r="B61" s="49"/>
      <c r="C61" s="55"/>
      <c r="D61" s="56"/>
      <c r="E61" s="49"/>
      <c r="F61" s="57"/>
      <c r="G61" s="55"/>
      <c r="H61" s="49"/>
      <c r="I61" s="16"/>
      <c r="J61" s="16"/>
      <c r="K61" s="56"/>
      <c r="L61" s="58" t="s">
        <v>29</v>
      </c>
      <c r="M61" s="59" t="s">
        <v>30</v>
      </c>
    </row>
    <row r="62" spans="1:13">
      <c r="A62" s="97">
        <v>1</v>
      </c>
      <c r="B62" s="20"/>
      <c r="C62" s="97">
        <v>2</v>
      </c>
      <c r="D62" s="21"/>
      <c r="E62" s="20">
        <v>3</v>
      </c>
      <c r="F62" s="22">
        <v>4</v>
      </c>
      <c r="G62" s="20">
        <v>5</v>
      </c>
      <c r="H62" s="22">
        <v>6</v>
      </c>
      <c r="I62" s="22">
        <v>7</v>
      </c>
      <c r="J62" s="22">
        <v>8</v>
      </c>
      <c r="K62" s="20"/>
      <c r="L62" s="22">
        <v>9</v>
      </c>
      <c r="M62" s="21">
        <v>10</v>
      </c>
    </row>
    <row r="63" spans="1:13" ht="18.95" customHeight="1">
      <c r="A63" s="197" t="s">
        <v>59</v>
      </c>
      <c r="B63" s="198"/>
      <c r="C63" s="114" t="str">
        <f>JL!I12</f>
        <v>Drůbeží vývar s krupiucí a vejcem</v>
      </c>
      <c r="D63" s="10"/>
      <c r="E63" s="20" t="s">
        <v>31</v>
      </c>
      <c r="F63" s="22"/>
      <c r="G63" s="23"/>
      <c r="H63" s="24"/>
      <c r="I63" s="24"/>
      <c r="J63" s="25"/>
      <c r="K63" s="94"/>
      <c r="L63" s="100"/>
      <c r="M63" s="95"/>
    </row>
    <row r="64" spans="1:13" ht="18.95" customHeight="1">
      <c r="A64" s="197" t="s">
        <v>60</v>
      </c>
      <c r="B64" s="198"/>
      <c r="C64" s="92" t="str">
        <f>JL!I15</f>
        <v>Čočková s uzeninou</v>
      </c>
      <c r="D64" s="10"/>
      <c r="E64" s="96" t="s">
        <v>31</v>
      </c>
      <c r="F64" s="22"/>
      <c r="G64" s="101"/>
      <c r="H64" s="24"/>
      <c r="I64" s="26"/>
      <c r="J64" s="25"/>
      <c r="K64" s="9"/>
      <c r="L64" s="100"/>
      <c r="M64" s="10"/>
    </row>
    <row r="65" spans="1:13" ht="18.95" customHeight="1">
      <c r="A65" s="197" t="s">
        <v>84</v>
      </c>
      <c r="B65" s="199"/>
      <c r="C65" s="103" t="str">
        <f>JL!I19</f>
        <v>Dušený hovězí kýta s kaparovo-smetanovou oáčkou, dušená rýže</v>
      </c>
      <c r="D65" s="10"/>
      <c r="E65" s="20" t="s">
        <v>31</v>
      </c>
      <c r="F65" s="22"/>
      <c r="G65" s="27"/>
      <c r="H65" s="24"/>
      <c r="I65" s="26"/>
      <c r="J65" s="25"/>
      <c r="K65" s="94"/>
      <c r="L65" s="105"/>
      <c r="M65" s="95"/>
    </row>
    <row r="66" spans="1:13" ht="18.95" customHeight="1">
      <c r="A66" s="197" t="s">
        <v>86</v>
      </c>
      <c r="B66" s="200"/>
      <c r="C66" s="103" t="str">
        <f>JL!I23</f>
        <v>Pečená krkovice po dijonsku, šťouchané brambory s pórkem</v>
      </c>
      <c r="D66" s="10"/>
      <c r="E66" s="96" t="s">
        <v>31</v>
      </c>
      <c r="F66" s="22"/>
      <c r="G66" s="27"/>
      <c r="H66" s="24"/>
      <c r="I66" s="28"/>
      <c r="J66" s="25"/>
      <c r="K66" s="94"/>
      <c r="L66" s="105"/>
      <c r="M66" s="95"/>
    </row>
    <row r="67" spans="1:13" ht="18.95" customHeight="1">
      <c r="A67" s="197" t="s">
        <v>85</v>
      </c>
      <c r="B67" s="200"/>
      <c r="C67" s="103" t="str">
        <f>JL!I27</f>
        <v>Míchané těstoviny s brokolicí, vejci, smaženou cibulí a smetanou, sypané sýrem</v>
      </c>
      <c r="D67" s="10"/>
      <c r="E67" s="20" t="s">
        <v>31</v>
      </c>
      <c r="F67" s="22"/>
      <c r="G67" s="27"/>
      <c r="H67" s="24"/>
      <c r="I67" s="28"/>
      <c r="J67" s="25"/>
      <c r="K67" s="9"/>
      <c r="L67" s="100"/>
      <c r="M67" s="10"/>
    </row>
    <row r="68" spans="1:13" ht="18.95" customHeight="1">
      <c r="A68" s="197" t="s">
        <v>87</v>
      </c>
      <c r="B68" s="201"/>
      <c r="C68" s="103">
        <f>JL!I32</f>
        <v>0</v>
      </c>
      <c r="D68" s="10"/>
      <c r="E68" s="20" t="s">
        <v>31</v>
      </c>
      <c r="F68" s="22"/>
      <c r="G68" s="27"/>
      <c r="H68" s="24"/>
      <c r="I68" s="28"/>
      <c r="J68" s="25"/>
      <c r="K68" s="94"/>
      <c r="L68" s="105"/>
      <c r="M68" s="95"/>
    </row>
    <row r="69" spans="1:13" ht="18.95" customHeight="1">
      <c r="A69" s="108"/>
      <c r="B69" s="109"/>
      <c r="C69" s="602"/>
      <c r="D69" s="603"/>
      <c r="E69" s="20"/>
      <c r="F69" s="22"/>
      <c r="G69" s="27"/>
      <c r="H69" s="24"/>
      <c r="I69" s="28"/>
      <c r="J69" s="25"/>
      <c r="K69" s="9"/>
      <c r="L69" s="100"/>
      <c r="M69" s="10"/>
    </row>
    <row r="70" spans="1:13" ht="18.95" customHeight="1">
      <c r="A70" s="92"/>
      <c r="B70" s="94"/>
      <c r="C70" s="92"/>
      <c r="D70" s="10"/>
      <c r="E70" s="20"/>
      <c r="F70" s="22"/>
      <c r="G70" s="29"/>
      <c r="H70" s="24"/>
      <c r="I70" s="28"/>
      <c r="J70" s="25"/>
      <c r="K70" s="94"/>
      <c r="L70" s="105"/>
      <c r="M70" s="95"/>
    </row>
    <row r="71" spans="1:13" ht="18.95" customHeight="1">
      <c r="A71" s="92"/>
      <c r="B71" s="9"/>
      <c r="C71" s="110"/>
      <c r="D71" s="111"/>
      <c r="E71" s="20"/>
      <c r="F71" s="22"/>
      <c r="G71" s="29"/>
      <c r="H71" s="24"/>
      <c r="I71" s="26"/>
      <c r="J71" s="25"/>
      <c r="K71" s="9"/>
      <c r="L71" s="100"/>
      <c r="M71" s="10"/>
    </row>
    <row r="72" spans="1:13" ht="36" customHeight="1">
      <c r="A72" s="97"/>
      <c r="B72" s="94"/>
      <c r="C72" s="92"/>
      <c r="D72" s="10"/>
      <c r="E72" s="20"/>
      <c r="F72" s="22"/>
      <c r="G72" s="29"/>
      <c r="H72" s="24"/>
      <c r="I72" s="26"/>
      <c r="J72" s="25"/>
      <c r="K72" s="9"/>
      <c r="L72" s="100"/>
      <c r="M72" s="10"/>
    </row>
    <row r="73" spans="1:13" ht="18.95" customHeight="1">
      <c r="A73" s="92"/>
      <c r="B73" s="9"/>
      <c r="C73" s="92"/>
      <c r="D73" s="10"/>
      <c r="E73" s="20"/>
      <c r="F73" s="22"/>
      <c r="G73" s="29"/>
      <c r="H73" s="24"/>
      <c r="I73" s="28"/>
      <c r="J73" s="25"/>
      <c r="K73" s="94"/>
      <c r="L73" s="105"/>
      <c r="M73" s="95"/>
    </row>
    <row r="74" spans="1:13" ht="18.95" customHeight="1">
      <c r="A74" s="92"/>
      <c r="B74" s="9"/>
      <c r="C74" s="92"/>
      <c r="D74" s="10"/>
      <c r="E74" s="20"/>
      <c r="F74" s="22"/>
      <c r="G74" s="29"/>
      <c r="H74" s="24"/>
      <c r="I74" s="26"/>
      <c r="J74" s="25"/>
      <c r="K74" s="9"/>
      <c r="L74" s="100"/>
      <c r="M74" s="10"/>
    </row>
    <row r="75" spans="1:13" ht="18.95" customHeight="1">
      <c r="A75" s="92"/>
      <c r="B75" s="9"/>
      <c r="C75" s="92"/>
      <c r="D75" s="9"/>
      <c r="E75" s="22"/>
      <c r="F75" s="22"/>
      <c r="G75" s="30"/>
      <c r="H75" s="24"/>
      <c r="I75" s="16"/>
      <c r="J75" s="16"/>
      <c r="K75" s="16"/>
      <c r="L75" s="100"/>
      <c r="M75" s="16"/>
    </row>
    <row r="76" spans="1:13" ht="18.95" customHeight="1">
      <c r="A76" s="60" t="s">
        <v>32</v>
      </c>
      <c r="H76" s="31"/>
      <c r="K76" s="32"/>
      <c r="L76" s="94"/>
      <c r="M76" s="95"/>
    </row>
    <row r="77" spans="1:13">
      <c r="A77" s="92" t="s">
        <v>44</v>
      </c>
      <c r="B77" s="9"/>
      <c r="C77" s="9"/>
      <c r="D77" s="9"/>
      <c r="E77" s="9"/>
      <c r="F77" s="9"/>
      <c r="G77" s="9"/>
      <c r="H77" s="33"/>
      <c r="I77" s="9"/>
      <c r="J77" s="9"/>
      <c r="K77" s="9"/>
      <c r="L77" s="9"/>
      <c r="M77" s="10"/>
    </row>
    <row r="78" spans="1:13">
      <c r="A78" s="92" t="s">
        <v>33</v>
      </c>
      <c r="B78" s="9"/>
      <c r="C78" s="9"/>
      <c r="D78" s="9"/>
      <c r="E78" s="9"/>
      <c r="F78" s="9"/>
      <c r="G78" s="9" t="s">
        <v>34</v>
      </c>
      <c r="H78" s="9"/>
      <c r="I78" s="9"/>
      <c r="J78" s="9" t="s">
        <v>35</v>
      </c>
      <c r="K78" s="9"/>
      <c r="L78" s="9"/>
      <c r="M78" s="10"/>
    </row>
    <row r="79" spans="1:13">
      <c r="A79" s="61"/>
      <c r="B79" s="94"/>
      <c r="C79" s="94"/>
      <c r="E79" s="112" t="s">
        <v>36</v>
      </c>
      <c r="F79" s="94"/>
      <c r="G79" s="94"/>
      <c r="H79" s="112" t="s">
        <v>37</v>
      </c>
      <c r="I79" s="94"/>
      <c r="J79" s="94" t="s">
        <v>204</v>
      </c>
      <c r="K79" s="94"/>
      <c r="L79" s="94"/>
      <c r="M79" s="95"/>
    </row>
    <row r="80" spans="1:13">
      <c r="A80" s="55" t="s">
        <v>38</v>
      </c>
      <c r="B80" s="49"/>
      <c r="C80" s="49" t="s">
        <v>39</v>
      </c>
      <c r="D80" s="113"/>
      <c r="E80" s="49" t="s">
        <v>40</v>
      </c>
      <c r="F80" s="49"/>
      <c r="G80" s="49" t="s">
        <v>39</v>
      </c>
      <c r="H80" s="49"/>
      <c r="I80" s="49"/>
      <c r="J80" s="49"/>
      <c r="K80" s="49"/>
      <c r="L80" s="49"/>
      <c r="M80" s="56"/>
    </row>
    <row r="81" spans="1:13" ht="84.95" customHeight="1">
      <c r="A81" s="604" t="s">
        <v>49</v>
      </c>
      <c r="B81" s="605"/>
      <c r="C81" s="605"/>
      <c r="D81" s="605"/>
      <c r="E81" s="605"/>
      <c r="F81" s="605"/>
      <c r="G81" s="605"/>
      <c r="H81" s="605"/>
      <c r="I81" s="605"/>
      <c r="J81" s="605"/>
      <c r="K81" s="605"/>
      <c r="L81" s="605"/>
      <c r="M81" s="606"/>
    </row>
    <row r="82" spans="1:13" ht="35.1" customHeight="1">
      <c r="A82" s="6" t="s">
        <v>41</v>
      </c>
      <c r="B82" s="44"/>
      <c r="C82" s="44"/>
      <c r="D82" s="44"/>
      <c r="E82" s="44"/>
      <c r="F82" s="44"/>
      <c r="G82" s="45"/>
      <c r="H82" s="7" t="s">
        <v>11</v>
      </c>
      <c r="I82" s="46">
        <f>I55+1</f>
        <v>45232</v>
      </c>
      <c r="J82" s="44"/>
      <c r="K82" s="44"/>
      <c r="L82" s="44"/>
      <c r="M82" s="47"/>
    </row>
    <row r="83" spans="1:13" ht="16.5" customHeight="1">
      <c r="A83" s="91" t="s">
        <v>12</v>
      </c>
      <c r="B83" s="9"/>
      <c r="C83" s="10"/>
      <c r="D83" s="92" t="s">
        <v>13</v>
      </c>
      <c r="E83" s="9"/>
      <c r="F83" s="9"/>
      <c r="G83" s="9"/>
      <c r="H83" s="91" t="s">
        <v>14</v>
      </c>
      <c r="I83" s="11" t="s">
        <v>43</v>
      </c>
      <c r="J83" s="9"/>
      <c r="K83" s="9"/>
      <c r="L83" s="9"/>
      <c r="M83" s="10"/>
    </row>
    <row r="84" spans="1:13" ht="16.5" customHeight="1">
      <c r="A84" s="48" t="s">
        <v>15</v>
      </c>
      <c r="B84" s="49"/>
      <c r="C84" s="10"/>
      <c r="D84" s="62" t="str">
        <f>D57</f>
        <v>VALEO - ŽEBRÁK</v>
      </c>
      <c r="E84" s="49"/>
      <c r="F84" s="49"/>
      <c r="G84" s="49"/>
      <c r="H84" s="48" t="s">
        <v>14</v>
      </c>
      <c r="I84" s="93">
        <f>I57</f>
        <v>731438009</v>
      </c>
      <c r="J84" s="49"/>
      <c r="K84" s="49"/>
      <c r="L84" s="49"/>
      <c r="M84" s="50"/>
    </row>
    <row r="85" spans="1:13" ht="12.95" customHeight="1">
      <c r="A85" s="51"/>
      <c r="B85" s="94"/>
      <c r="C85" s="51"/>
      <c r="D85" s="95"/>
      <c r="E85" s="94"/>
      <c r="F85" s="12"/>
      <c r="G85" s="94"/>
      <c r="H85" s="94"/>
      <c r="I85" s="94"/>
      <c r="J85" s="94"/>
      <c r="K85" s="95"/>
      <c r="L85" s="51"/>
      <c r="M85" s="95"/>
    </row>
    <row r="86" spans="1:13" ht="18" customHeight="1">
      <c r="A86" s="13"/>
      <c r="B86" s="44"/>
      <c r="C86" s="14" t="s">
        <v>16</v>
      </c>
      <c r="D86" s="47"/>
      <c r="E86" s="52" t="s">
        <v>17</v>
      </c>
      <c r="F86" s="15" t="s">
        <v>18</v>
      </c>
      <c r="G86" s="44" t="s">
        <v>19</v>
      </c>
      <c r="H86" s="44"/>
      <c r="I86" s="16" t="s">
        <v>20</v>
      </c>
      <c r="J86" s="16" t="s">
        <v>21</v>
      </c>
      <c r="K86" s="47"/>
      <c r="L86" s="92" t="s">
        <v>22</v>
      </c>
      <c r="M86" s="10"/>
    </row>
    <row r="87" spans="1:13" ht="15.75" customHeight="1">
      <c r="A87" s="53"/>
      <c r="B87" s="94"/>
      <c r="C87" s="51"/>
      <c r="D87" s="95"/>
      <c r="E87" s="96" t="s">
        <v>23</v>
      </c>
      <c r="F87" s="12"/>
      <c r="G87" s="17" t="s">
        <v>24</v>
      </c>
      <c r="H87" s="52" t="s">
        <v>5</v>
      </c>
      <c r="I87" s="16" t="s">
        <v>25</v>
      </c>
      <c r="J87" s="18" t="s">
        <v>26</v>
      </c>
      <c r="K87" s="95"/>
      <c r="L87" s="96" t="s">
        <v>27</v>
      </c>
      <c r="M87" s="19" t="s">
        <v>28</v>
      </c>
    </row>
    <row r="88" spans="1:13">
      <c r="A88" s="54"/>
      <c r="B88" s="49"/>
      <c r="C88" s="55"/>
      <c r="D88" s="56"/>
      <c r="E88" s="49"/>
      <c r="F88" s="57"/>
      <c r="G88" s="55"/>
      <c r="H88" s="49"/>
      <c r="I88" s="16"/>
      <c r="J88" s="16"/>
      <c r="K88" s="56"/>
      <c r="L88" s="58" t="s">
        <v>29</v>
      </c>
      <c r="M88" s="59" t="s">
        <v>30</v>
      </c>
    </row>
    <row r="89" spans="1:13">
      <c r="A89" s="97">
        <v>1</v>
      </c>
      <c r="B89" s="20"/>
      <c r="C89" s="97">
        <v>2</v>
      </c>
      <c r="D89" s="21"/>
      <c r="E89" s="20">
        <v>3</v>
      </c>
      <c r="F89" s="22">
        <v>4</v>
      </c>
      <c r="G89" s="20">
        <v>5</v>
      </c>
      <c r="H89" s="22">
        <v>6</v>
      </c>
      <c r="I89" s="22">
        <v>7</v>
      </c>
      <c r="J89" s="22">
        <v>8</v>
      </c>
      <c r="K89" s="20"/>
      <c r="L89" s="22">
        <v>9</v>
      </c>
      <c r="M89" s="21">
        <v>10</v>
      </c>
    </row>
    <row r="90" spans="1:13" ht="18.95" customHeight="1">
      <c r="A90" s="197" t="s">
        <v>59</v>
      </c>
      <c r="B90" s="198"/>
      <c r="C90" s="92" t="str">
        <f>JL!L12</f>
        <v>Hovězí polévka s kapáním</v>
      </c>
      <c r="D90" s="10"/>
      <c r="E90" s="20" t="s">
        <v>31</v>
      </c>
      <c r="F90" s="22"/>
      <c r="G90" s="23"/>
      <c r="H90" s="24"/>
      <c r="I90" s="24"/>
      <c r="J90" s="25"/>
      <c r="K90" s="94"/>
      <c r="L90" s="100"/>
      <c r="M90" s="95"/>
    </row>
    <row r="91" spans="1:13" ht="18.95" customHeight="1">
      <c r="A91" s="197" t="s">
        <v>60</v>
      </c>
      <c r="B91" s="198"/>
      <c r="C91" s="92" t="str">
        <f>JL!L15</f>
        <v>Zelná bílá s bramborami</v>
      </c>
      <c r="D91" s="10"/>
      <c r="E91" s="96" t="s">
        <v>31</v>
      </c>
      <c r="F91" s="22"/>
      <c r="G91" s="101"/>
      <c r="H91" s="24"/>
      <c r="I91" s="26"/>
      <c r="J91" s="25"/>
      <c r="K91" s="9"/>
      <c r="L91" s="100"/>
      <c r="M91" s="10"/>
    </row>
    <row r="92" spans="1:13" ht="18.95" customHeight="1">
      <c r="A92" s="197" t="s">
        <v>84</v>
      </c>
      <c r="B92" s="199"/>
      <c r="C92" s="103" t="str">
        <f>JL!L19</f>
        <v>Pečený kuřecí špíz po provensálsku, přírodní šťáva, vařené brambory</v>
      </c>
      <c r="D92" s="10"/>
      <c r="E92" s="20" t="s">
        <v>31</v>
      </c>
      <c r="F92" s="22"/>
      <c r="G92" s="27"/>
      <c r="H92" s="24"/>
      <c r="I92" s="26"/>
      <c r="J92" s="25"/>
      <c r="K92" s="94"/>
      <c r="L92" s="105"/>
      <c r="M92" s="95"/>
    </row>
    <row r="93" spans="1:13" ht="18.95" customHeight="1">
      <c r="A93" s="197" t="s">
        <v>86</v>
      </c>
      <c r="B93" s="200"/>
      <c r="C93" s="103" t="str">
        <f>JL!L23</f>
        <v>Mexický hovězí guláš s hráškem sypaný sýrem, dušená rýže</v>
      </c>
      <c r="D93" s="10"/>
      <c r="E93" s="96" t="s">
        <v>31</v>
      </c>
      <c r="F93" s="22"/>
      <c r="G93" s="27"/>
      <c r="H93" s="24"/>
      <c r="I93" s="28"/>
      <c r="J93" s="25"/>
      <c r="K93" s="94"/>
      <c r="L93" s="105"/>
      <c r="M93" s="95"/>
    </row>
    <row r="94" spans="1:13" ht="18.95" customHeight="1">
      <c r="A94" s="197" t="s">
        <v>85</v>
      </c>
      <c r="B94" s="200"/>
      <c r="C94" s="103" t="str">
        <f>JL!L27</f>
        <v>Veggie rizoto alá "Paella" s luštěninami a baby kukuřicí, strouhané italské sýry</v>
      </c>
      <c r="D94" s="10"/>
      <c r="E94" s="20" t="s">
        <v>31</v>
      </c>
      <c r="F94" s="22"/>
      <c r="G94" s="27"/>
      <c r="H94" s="24"/>
      <c r="I94" s="28"/>
      <c r="J94" s="25"/>
      <c r="K94" s="9"/>
      <c r="L94" s="100"/>
      <c r="M94" s="10"/>
    </row>
    <row r="95" spans="1:13" ht="18.95" customHeight="1">
      <c r="A95" s="197" t="s">
        <v>87</v>
      </c>
      <c r="B95" s="201"/>
      <c r="C95" s="103" t="str">
        <f>JL!L32</f>
        <v>Pečená treska na jarní cibulce zapékaná se sýrem, vařené brambor, citron</v>
      </c>
      <c r="D95" s="10"/>
      <c r="E95" s="20" t="s">
        <v>31</v>
      </c>
      <c r="F95" s="22"/>
      <c r="G95" s="27"/>
      <c r="H95" s="24"/>
      <c r="I95" s="28"/>
      <c r="J95" s="25"/>
      <c r="K95" s="94"/>
      <c r="L95" s="105"/>
      <c r="M95" s="95"/>
    </row>
    <row r="96" spans="1:13" ht="18.95" customHeight="1">
      <c r="A96" s="108"/>
      <c r="B96" s="109"/>
      <c r="C96" s="602"/>
      <c r="D96" s="603"/>
      <c r="E96" s="20"/>
      <c r="F96" s="22"/>
      <c r="G96" s="27"/>
      <c r="H96" s="24"/>
      <c r="I96" s="28"/>
      <c r="J96" s="25"/>
      <c r="K96" s="9"/>
      <c r="L96" s="100"/>
      <c r="M96" s="10"/>
    </row>
    <row r="97" spans="1:13" ht="18.95" customHeight="1">
      <c r="A97" s="92"/>
      <c r="B97" s="94"/>
      <c r="C97" s="92"/>
      <c r="D97" s="10"/>
      <c r="E97" s="20"/>
      <c r="F97" s="22"/>
      <c r="G97" s="29"/>
      <c r="H97" s="24"/>
      <c r="I97" s="28"/>
      <c r="J97" s="25"/>
      <c r="K97" s="94"/>
      <c r="L97" s="105"/>
      <c r="M97" s="95"/>
    </row>
    <row r="98" spans="1:13" ht="18.95" customHeight="1">
      <c r="A98" s="92"/>
      <c r="B98" s="9"/>
      <c r="C98" s="110"/>
      <c r="D98" s="111"/>
      <c r="E98" s="20"/>
      <c r="F98" s="22"/>
      <c r="G98" s="29"/>
      <c r="H98" s="24"/>
      <c r="I98" s="26"/>
      <c r="J98" s="25"/>
      <c r="K98" s="9"/>
      <c r="L98" s="100"/>
      <c r="M98" s="10"/>
    </row>
    <row r="99" spans="1:13" ht="36" customHeight="1">
      <c r="A99" s="97"/>
      <c r="B99" s="94"/>
      <c r="C99" s="92"/>
      <c r="D99" s="10"/>
      <c r="E99" s="20"/>
      <c r="F99" s="22"/>
      <c r="G99" s="29"/>
      <c r="H99" s="24"/>
      <c r="I99" s="26"/>
      <c r="J99" s="25"/>
      <c r="K99" s="9"/>
      <c r="L99" s="100"/>
      <c r="M99" s="10"/>
    </row>
    <row r="100" spans="1:13" ht="18.95" customHeight="1">
      <c r="A100" s="92"/>
      <c r="B100" s="9"/>
      <c r="C100" s="92"/>
      <c r="D100" s="10"/>
      <c r="E100" s="20"/>
      <c r="F100" s="22"/>
      <c r="G100" s="29"/>
      <c r="H100" s="24"/>
      <c r="I100" s="28"/>
      <c r="J100" s="25"/>
      <c r="K100" s="94"/>
      <c r="L100" s="105"/>
      <c r="M100" s="95"/>
    </row>
    <row r="101" spans="1:13" ht="18.95" customHeight="1">
      <c r="A101" s="92"/>
      <c r="B101" s="9"/>
      <c r="C101" s="92"/>
      <c r="D101" s="10"/>
      <c r="E101" s="20"/>
      <c r="F101" s="22"/>
      <c r="G101" s="29"/>
      <c r="H101" s="24"/>
      <c r="I101" s="26"/>
      <c r="J101" s="25"/>
      <c r="K101" s="9"/>
      <c r="L101" s="100"/>
      <c r="M101" s="10"/>
    </row>
    <row r="102" spans="1:13" ht="18.95" customHeight="1">
      <c r="A102" s="92"/>
      <c r="B102" s="9"/>
      <c r="C102" s="92"/>
      <c r="D102" s="9"/>
      <c r="E102" s="22"/>
      <c r="F102" s="22"/>
      <c r="G102" s="30"/>
      <c r="H102" s="24"/>
      <c r="I102" s="16"/>
      <c r="J102" s="16"/>
      <c r="K102" s="16"/>
      <c r="L102" s="100"/>
      <c r="M102" s="16"/>
    </row>
    <row r="103" spans="1:13" ht="18.95" customHeight="1">
      <c r="A103" s="60" t="s">
        <v>32</v>
      </c>
      <c r="H103" s="31"/>
      <c r="K103" s="32"/>
      <c r="L103" s="94"/>
      <c r="M103" s="95"/>
    </row>
    <row r="104" spans="1:13">
      <c r="A104" s="92" t="s">
        <v>44</v>
      </c>
      <c r="B104" s="9"/>
      <c r="C104" s="9"/>
      <c r="D104" s="9"/>
      <c r="E104" s="9"/>
      <c r="F104" s="9"/>
      <c r="G104" s="9"/>
      <c r="H104" s="33"/>
      <c r="I104" s="9"/>
      <c r="J104" s="9"/>
      <c r="K104" s="9"/>
      <c r="L104" s="9"/>
      <c r="M104" s="10"/>
    </row>
    <row r="105" spans="1:13">
      <c r="A105" s="92" t="s">
        <v>33</v>
      </c>
      <c r="B105" s="9"/>
      <c r="C105" s="9"/>
      <c r="D105" s="9"/>
      <c r="E105" s="9"/>
      <c r="F105" s="9"/>
      <c r="G105" s="9" t="s">
        <v>34</v>
      </c>
      <c r="H105" s="9"/>
      <c r="I105" s="9"/>
      <c r="J105" s="9" t="s">
        <v>35</v>
      </c>
      <c r="K105" s="9"/>
      <c r="L105" s="9"/>
      <c r="M105" s="10"/>
    </row>
    <row r="106" spans="1:13">
      <c r="A106" s="61"/>
      <c r="B106" s="94"/>
      <c r="C106" s="94"/>
      <c r="E106" s="112" t="s">
        <v>36</v>
      </c>
      <c r="F106" s="94"/>
      <c r="G106" s="94"/>
      <c r="H106" s="112" t="s">
        <v>37</v>
      </c>
      <c r="I106" s="94"/>
      <c r="J106" s="94" t="s">
        <v>204</v>
      </c>
      <c r="K106" s="94"/>
      <c r="L106" s="94"/>
      <c r="M106" s="95"/>
    </row>
    <row r="107" spans="1:13">
      <c r="A107" s="55" t="s">
        <v>38</v>
      </c>
      <c r="B107" s="49"/>
      <c r="C107" s="49" t="s">
        <v>39</v>
      </c>
      <c r="D107" s="113"/>
      <c r="E107" s="49" t="s">
        <v>40</v>
      </c>
      <c r="F107" s="49"/>
      <c r="G107" s="49" t="s">
        <v>39</v>
      </c>
      <c r="H107" s="49"/>
      <c r="I107" s="49"/>
      <c r="J107" s="49"/>
      <c r="K107" s="49"/>
      <c r="L107" s="49"/>
      <c r="M107" s="56"/>
    </row>
    <row r="108" spans="1:13" ht="84.95" customHeight="1">
      <c r="A108" s="604" t="s">
        <v>49</v>
      </c>
      <c r="B108" s="605"/>
      <c r="C108" s="605"/>
      <c r="D108" s="605"/>
      <c r="E108" s="605"/>
      <c r="F108" s="605"/>
      <c r="G108" s="605"/>
      <c r="H108" s="605"/>
      <c r="I108" s="605"/>
      <c r="J108" s="605"/>
      <c r="K108" s="605"/>
      <c r="L108" s="605"/>
      <c r="M108" s="606"/>
    </row>
    <row r="109" spans="1:13" ht="35.1" customHeight="1">
      <c r="A109" s="6" t="s">
        <v>41</v>
      </c>
      <c r="B109" s="44"/>
      <c r="C109" s="44"/>
      <c r="D109" s="44"/>
      <c r="E109" s="44"/>
      <c r="F109" s="44"/>
      <c r="G109" s="45"/>
      <c r="H109" s="7" t="s">
        <v>11</v>
      </c>
      <c r="I109" s="46">
        <f>I82+1</f>
        <v>45233</v>
      </c>
      <c r="J109" s="44"/>
      <c r="K109" s="44"/>
      <c r="L109" s="44"/>
      <c r="M109" s="47"/>
    </row>
    <row r="110" spans="1:13" ht="16.5" customHeight="1">
      <c r="A110" s="91" t="s">
        <v>12</v>
      </c>
      <c r="B110" s="9"/>
      <c r="C110" s="10"/>
      <c r="D110" s="92" t="s">
        <v>13</v>
      </c>
      <c r="E110" s="9"/>
      <c r="F110" s="9"/>
      <c r="G110" s="9"/>
      <c r="H110" s="91" t="s">
        <v>14</v>
      </c>
      <c r="I110" s="11" t="s">
        <v>43</v>
      </c>
      <c r="J110" s="9"/>
      <c r="K110" s="9"/>
      <c r="L110" s="9"/>
      <c r="M110" s="10"/>
    </row>
    <row r="111" spans="1:13" ht="16.5" customHeight="1">
      <c r="A111" s="48" t="s">
        <v>15</v>
      </c>
      <c r="B111" s="49"/>
      <c r="C111" s="10"/>
      <c r="D111" s="62" t="str">
        <f>D84</f>
        <v>VALEO - ŽEBRÁK</v>
      </c>
      <c r="E111" s="49"/>
      <c r="F111" s="49"/>
      <c r="G111" s="49"/>
      <c r="H111" s="48" t="s">
        <v>14</v>
      </c>
      <c r="I111" s="93">
        <f>I84</f>
        <v>731438009</v>
      </c>
      <c r="J111" s="49"/>
      <c r="K111" s="49"/>
      <c r="L111" s="49"/>
      <c r="M111" s="50"/>
    </row>
    <row r="112" spans="1:13" ht="12.95" customHeight="1">
      <c r="A112" s="51"/>
      <c r="B112" s="94"/>
      <c r="C112" s="51"/>
      <c r="D112" s="95"/>
      <c r="E112" s="94"/>
      <c r="F112" s="12"/>
      <c r="G112" s="94"/>
      <c r="H112" s="94"/>
      <c r="I112" s="94"/>
      <c r="J112" s="94"/>
      <c r="K112" s="95"/>
      <c r="L112" s="51"/>
      <c r="M112" s="95"/>
    </row>
    <row r="113" spans="1:13" ht="18" customHeight="1">
      <c r="A113" s="13"/>
      <c r="B113" s="44"/>
      <c r="C113" s="14" t="s">
        <v>16</v>
      </c>
      <c r="D113" s="47"/>
      <c r="E113" s="52" t="s">
        <v>17</v>
      </c>
      <c r="F113" s="15" t="s">
        <v>18</v>
      </c>
      <c r="G113" s="44" t="s">
        <v>19</v>
      </c>
      <c r="H113" s="44"/>
      <c r="I113" s="16" t="s">
        <v>20</v>
      </c>
      <c r="J113" s="16" t="s">
        <v>21</v>
      </c>
      <c r="K113" s="47"/>
      <c r="L113" s="92" t="s">
        <v>22</v>
      </c>
      <c r="M113" s="10"/>
    </row>
    <row r="114" spans="1:13" ht="15.75" customHeight="1">
      <c r="A114" s="53"/>
      <c r="B114" s="94"/>
      <c r="C114" s="51"/>
      <c r="D114" s="95"/>
      <c r="E114" s="96" t="s">
        <v>23</v>
      </c>
      <c r="F114" s="12"/>
      <c r="G114" s="17" t="s">
        <v>24</v>
      </c>
      <c r="H114" s="52" t="s">
        <v>5</v>
      </c>
      <c r="I114" s="16" t="s">
        <v>25</v>
      </c>
      <c r="J114" s="18" t="s">
        <v>26</v>
      </c>
      <c r="K114" s="95"/>
      <c r="L114" s="96" t="s">
        <v>27</v>
      </c>
      <c r="M114" s="19" t="s">
        <v>28</v>
      </c>
    </row>
    <row r="115" spans="1:13">
      <c r="A115" s="54"/>
      <c r="B115" s="49"/>
      <c r="C115" s="55"/>
      <c r="D115" s="56"/>
      <c r="E115" s="49"/>
      <c r="F115" s="57"/>
      <c r="G115" s="55"/>
      <c r="H115" s="49"/>
      <c r="I115" s="16"/>
      <c r="J115" s="16"/>
      <c r="K115" s="56"/>
      <c r="L115" s="58" t="s">
        <v>29</v>
      </c>
      <c r="M115" s="59" t="s">
        <v>30</v>
      </c>
    </row>
    <row r="116" spans="1:13">
      <c r="A116" s="97">
        <v>1</v>
      </c>
      <c r="B116" s="20"/>
      <c r="C116" s="97">
        <v>2</v>
      </c>
      <c r="D116" s="21"/>
      <c r="E116" s="20">
        <v>3</v>
      </c>
      <c r="F116" s="22">
        <v>4</v>
      </c>
      <c r="G116" s="20">
        <v>5</v>
      </c>
      <c r="H116" s="22">
        <v>6</v>
      </c>
      <c r="I116" s="22">
        <v>7</v>
      </c>
      <c r="J116" s="22">
        <v>8</v>
      </c>
      <c r="K116" s="20"/>
      <c r="L116" s="22">
        <v>9</v>
      </c>
      <c r="M116" s="21">
        <v>10</v>
      </c>
    </row>
    <row r="117" spans="1:13" ht="18.95" customHeight="1">
      <c r="A117" s="197" t="s">
        <v>59</v>
      </c>
      <c r="B117" s="198"/>
      <c r="C117" s="114" t="str">
        <f>JL!O12</f>
        <v>Slepičí polévka se strouháním</v>
      </c>
      <c r="D117" s="10"/>
      <c r="E117" s="20" t="s">
        <v>31</v>
      </c>
      <c r="F117" s="22"/>
      <c r="G117" s="23"/>
      <c r="H117" s="24"/>
      <c r="I117" s="24"/>
      <c r="J117" s="25"/>
      <c r="K117" s="94"/>
      <c r="L117" s="100"/>
      <c r="M117" s="95"/>
    </row>
    <row r="118" spans="1:13" ht="18.95" customHeight="1">
      <c r="A118" s="197" t="s">
        <v>60</v>
      </c>
      <c r="B118" s="198"/>
      <c r="C118" s="92" t="str">
        <f>JL!O15</f>
        <v>Šumavská bramboračka</v>
      </c>
      <c r="D118" s="10"/>
      <c r="E118" s="96" t="s">
        <v>31</v>
      </c>
      <c r="F118" s="22"/>
      <c r="G118" s="101"/>
      <c r="H118" s="24"/>
      <c r="I118" s="26"/>
      <c r="J118" s="25"/>
      <c r="K118" s="9"/>
      <c r="L118" s="100"/>
      <c r="M118" s="10"/>
    </row>
    <row r="119" spans="1:13" ht="18.95" customHeight="1">
      <c r="A119" s="197" t="s">
        <v>84</v>
      </c>
      <c r="B119" s="199"/>
      <c r="C119" s="103" t="str">
        <f>JL!O19</f>
        <v>Smažený vepřový řízek z pečeně, vařené brambory s máslem, kyselá okurka</v>
      </c>
      <c r="D119" s="10"/>
      <c r="E119" s="20" t="s">
        <v>31</v>
      </c>
      <c r="F119" s="22"/>
      <c r="G119" s="27"/>
      <c r="H119" s="24"/>
      <c r="I119" s="26"/>
      <c r="J119" s="25"/>
      <c r="K119" s="94"/>
      <c r="L119" s="105"/>
      <c r="M119" s="95"/>
    </row>
    <row r="120" spans="1:13" ht="18.95" customHeight="1">
      <c r="A120" s="197" t="s">
        <v>86</v>
      </c>
      <c r="B120" s="200"/>
      <c r="C120" s="103" t="str">
        <f>JL!O23</f>
        <v>Kuřecí kostky dle pražského uzenáře, vařené těstoviny</v>
      </c>
      <c r="D120" s="10"/>
      <c r="E120" s="96" t="s">
        <v>31</v>
      </c>
      <c r="F120" s="22"/>
      <c r="G120" s="27"/>
      <c r="H120" s="24"/>
      <c r="I120" s="26"/>
      <c r="J120" s="25"/>
      <c r="K120" s="9"/>
      <c r="L120" s="100"/>
      <c r="M120" s="10"/>
    </row>
    <row r="121" spans="1:13" ht="18.95" customHeight="1">
      <c r="A121" s="197" t="s">
        <v>85</v>
      </c>
      <c r="B121" s="200"/>
      <c r="C121" s="103" t="str">
        <f>JL!O27</f>
        <v>Zapékané řecké brambory s balkánským sýrem, rajčaty a bylinkami</v>
      </c>
      <c r="D121" s="10"/>
      <c r="E121" s="20" t="s">
        <v>31</v>
      </c>
      <c r="F121" s="22"/>
      <c r="G121" s="27"/>
      <c r="H121" s="24"/>
      <c r="I121" s="28"/>
      <c r="J121" s="25"/>
      <c r="K121" s="9"/>
      <c r="L121" s="100"/>
      <c r="M121" s="10"/>
    </row>
    <row r="122" spans="1:13" ht="18.95" customHeight="1">
      <c r="A122" s="197" t="s">
        <v>87</v>
      </c>
      <c r="B122" s="201"/>
      <c r="C122" s="103" t="str">
        <f>JL!O32</f>
        <v>Plněný kuřecí závitek se slaninou, fazolkami, sýrem a uzenými rajčaty, smažené krokety</v>
      </c>
      <c r="D122" s="10"/>
      <c r="E122" s="20" t="s">
        <v>31</v>
      </c>
      <c r="F122" s="22"/>
      <c r="G122" s="27"/>
      <c r="H122" s="24"/>
      <c r="I122" s="28"/>
      <c r="J122" s="25"/>
      <c r="K122" s="94"/>
      <c r="L122" s="105"/>
      <c r="M122" s="95"/>
    </row>
    <row r="123" spans="1:13" ht="18.95" customHeight="1">
      <c r="A123" s="108"/>
      <c r="B123" s="109"/>
      <c r="C123" s="602"/>
      <c r="D123" s="603"/>
      <c r="E123" s="20"/>
      <c r="F123" s="22"/>
      <c r="G123" s="27"/>
      <c r="H123" s="24"/>
      <c r="I123" s="28"/>
      <c r="J123" s="25"/>
      <c r="K123" s="9"/>
      <c r="L123" s="100"/>
      <c r="M123" s="10"/>
    </row>
    <row r="124" spans="1:13" ht="18.95" customHeight="1">
      <c r="A124" s="92"/>
      <c r="B124" s="94"/>
      <c r="C124" s="92"/>
      <c r="D124" s="10"/>
      <c r="E124" s="20"/>
      <c r="F124" s="22"/>
      <c r="G124" s="29"/>
      <c r="H124" s="24"/>
      <c r="I124" s="28"/>
      <c r="J124" s="25"/>
      <c r="K124" s="94"/>
      <c r="L124" s="105"/>
      <c r="M124" s="95"/>
    </row>
    <row r="125" spans="1:13" ht="18.95" customHeight="1">
      <c r="A125" s="92"/>
      <c r="B125" s="9"/>
      <c r="C125" s="110"/>
      <c r="D125" s="111"/>
      <c r="E125" s="20"/>
      <c r="F125" s="22"/>
      <c r="G125" s="29"/>
      <c r="H125" s="24"/>
      <c r="I125" s="26"/>
      <c r="J125" s="25"/>
      <c r="K125" s="9"/>
      <c r="L125" s="100"/>
      <c r="M125" s="10"/>
    </row>
    <row r="126" spans="1:13" ht="36" customHeight="1">
      <c r="A126" s="97"/>
      <c r="B126" s="94"/>
      <c r="C126" s="92"/>
      <c r="D126" s="10"/>
      <c r="E126" s="20"/>
      <c r="F126" s="22"/>
      <c r="G126" s="29"/>
      <c r="H126" s="24"/>
      <c r="I126" s="26"/>
      <c r="J126" s="25"/>
      <c r="K126" s="9"/>
      <c r="L126" s="100"/>
      <c r="M126" s="10"/>
    </row>
    <row r="127" spans="1:13" ht="18.95" customHeight="1">
      <c r="A127" s="92"/>
      <c r="B127" s="9"/>
      <c r="C127" s="92"/>
      <c r="D127" s="10"/>
      <c r="E127" s="20"/>
      <c r="F127" s="22"/>
      <c r="G127" s="29"/>
      <c r="H127" s="24"/>
      <c r="I127" s="28"/>
      <c r="J127" s="25"/>
      <c r="K127" s="94"/>
      <c r="L127" s="105"/>
      <c r="M127" s="95"/>
    </row>
    <row r="128" spans="1:13" ht="18.95" customHeight="1">
      <c r="A128" s="92"/>
      <c r="B128" s="9"/>
      <c r="C128" s="92"/>
      <c r="D128" s="10"/>
      <c r="E128" s="20"/>
      <c r="F128" s="22"/>
      <c r="G128" s="29"/>
      <c r="H128" s="24"/>
      <c r="I128" s="26"/>
      <c r="J128" s="25"/>
      <c r="K128" s="9"/>
      <c r="L128" s="100"/>
      <c r="M128" s="10"/>
    </row>
    <row r="129" spans="1:13" ht="18.95" customHeight="1">
      <c r="A129" s="92"/>
      <c r="B129" s="9"/>
      <c r="C129" s="92"/>
      <c r="D129" s="9"/>
      <c r="E129" s="22"/>
      <c r="F129" s="22"/>
      <c r="G129" s="30"/>
      <c r="H129" s="24"/>
      <c r="I129" s="16"/>
      <c r="J129" s="16"/>
      <c r="K129" s="16"/>
      <c r="L129" s="100"/>
      <c r="M129" s="16"/>
    </row>
    <row r="130" spans="1:13" ht="18.95" customHeight="1">
      <c r="A130" s="60" t="s">
        <v>32</v>
      </c>
      <c r="H130" s="31"/>
      <c r="K130" s="32"/>
      <c r="L130" s="94"/>
      <c r="M130" s="95"/>
    </row>
    <row r="131" spans="1:13">
      <c r="A131" s="92" t="s">
        <v>44</v>
      </c>
      <c r="B131" s="9"/>
      <c r="C131" s="9"/>
      <c r="D131" s="9"/>
      <c r="E131" s="9"/>
      <c r="F131" s="9"/>
      <c r="G131" s="9"/>
      <c r="H131" s="33"/>
      <c r="I131" s="9"/>
      <c r="J131" s="9"/>
      <c r="K131" s="9"/>
      <c r="L131" s="9"/>
      <c r="M131" s="10"/>
    </row>
    <row r="132" spans="1:13">
      <c r="A132" s="92" t="s">
        <v>33</v>
      </c>
      <c r="B132" s="9"/>
      <c r="C132" s="9"/>
      <c r="D132" s="9"/>
      <c r="E132" s="9"/>
      <c r="F132" s="9"/>
      <c r="G132" s="9" t="s">
        <v>34</v>
      </c>
      <c r="H132" s="9"/>
      <c r="I132" s="9"/>
      <c r="J132" s="9" t="s">
        <v>35</v>
      </c>
      <c r="K132" s="9"/>
      <c r="L132" s="9"/>
      <c r="M132" s="10"/>
    </row>
    <row r="133" spans="1:13">
      <c r="A133" s="61"/>
      <c r="B133" s="94"/>
      <c r="C133" s="94"/>
      <c r="E133" s="112" t="s">
        <v>36</v>
      </c>
      <c r="F133" s="94"/>
      <c r="G133" s="94"/>
      <c r="H133" s="112" t="s">
        <v>37</v>
      </c>
      <c r="I133" s="94"/>
      <c r="J133" s="94" t="s">
        <v>204</v>
      </c>
      <c r="K133" s="94"/>
      <c r="L133" s="94"/>
      <c r="M133" s="95"/>
    </row>
    <row r="134" spans="1:13">
      <c r="A134" s="55" t="s">
        <v>38</v>
      </c>
      <c r="B134" s="49"/>
      <c r="C134" s="49" t="s">
        <v>39</v>
      </c>
      <c r="D134" s="113"/>
      <c r="E134" s="49" t="s">
        <v>40</v>
      </c>
      <c r="F134" s="49"/>
      <c r="G134" s="49" t="s">
        <v>39</v>
      </c>
      <c r="H134" s="49"/>
      <c r="I134" s="49"/>
      <c r="J134" s="49"/>
      <c r="K134" s="49"/>
      <c r="L134" s="49"/>
      <c r="M134" s="56"/>
    </row>
    <row r="135" spans="1:13" ht="84.95" customHeight="1">
      <c r="A135" s="604" t="s">
        <v>49</v>
      </c>
      <c r="B135" s="605"/>
      <c r="C135" s="605"/>
      <c r="D135" s="605"/>
      <c r="E135" s="605"/>
      <c r="F135" s="605"/>
      <c r="G135" s="605"/>
      <c r="H135" s="605"/>
      <c r="I135" s="605"/>
      <c r="J135" s="605"/>
      <c r="K135" s="605"/>
      <c r="L135" s="605"/>
      <c r="M135" s="606"/>
    </row>
    <row r="136" spans="1:13">
      <c r="A136" s="34"/>
    </row>
    <row r="137" spans="1:13">
      <c r="A137" s="34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13</vt:i4>
      </vt:variant>
    </vt:vector>
  </HeadingPairs>
  <TitlesOfParts>
    <vt:vector size="26" baseType="lpstr">
      <vt:lpstr>JL</vt:lpstr>
      <vt:lpstr>JL ŠKOLKA</vt:lpstr>
      <vt:lpstr>ŠKOLKA PLÁNY PROPOČTY</vt:lpstr>
      <vt:lpstr>Ceny vyvozy</vt:lpstr>
      <vt:lpstr>AEROSOL Jídelníček</vt:lpstr>
      <vt:lpstr>objednávka CELK </vt:lpstr>
      <vt:lpstr>EYELEVEL JENEČ</vt:lpstr>
      <vt:lpstr>KLOKOČKA ŘEPY</vt:lpstr>
      <vt:lpstr>VALEO</vt:lpstr>
      <vt:lpstr>MŠ</vt:lpstr>
      <vt:lpstr>ZŠ</vt:lpstr>
      <vt:lpstr>PEČOVATELÁK</vt:lpstr>
      <vt:lpstr>AEROSOL</vt:lpstr>
      <vt:lpstr>Excel_BuiltIn_Print_Area</vt:lpstr>
      <vt:lpstr>AEROSOL!Oblast_tisku</vt:lpstr>
      <vt:lpstr>'Ceny vyvozy'!Oblast_tisku</vt:lpstr>
      <vt:lpstr>'EYELEVEL JENEČ'!Oblast_tisku</vt:lpstr>
      <vt:lpstr>JL!Oblast_tisku</vt:lpstr>
      <vt:lpstr>'JL ŠKOLKA'!Oblast_tisku</vt:lpstr>
      <vt:lpstr>'KLOKOČKA ŘEPY'!Oblast_tisku</vt:lpstr>
      <vt:lpstr>MŠ!Oblast_tisku</vt:lpstr>
      <vt:lpstr>'objednávka CELK '!Oblast_tisku</vt:lpstr>
      <vt:lpstr>PEČOVATELÁK!Oblast_tisku</vt:lpstr>
      <vt:lpstr>'ŠKOLKA PLÁNY PROPOČTY'!Oblast_tisku</vt:lpstr>
      <vt:lpstr>VALEO!Oblast_tisku</vt:lpstr>
      <vt:lpstr>ZŠ!Oblast_tisku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Rusek</dc:creator>
  <cp:lastModifiedBy>1530-Šéfkuchař</cp:lastModifiedBy>
  <cp:lastPrinted>2023-10-05T14:44:50Z</cp:lastPrinted>
  <dcterms:created xsi:type="dcterms:W3CDTF">2007-05-11T12:07:22Z</dcterms:created>
  <dcterms:modified xsi:type="dcterms:W3CDTF">2023-10-05T14:44:52Z</dcterms:modified>
</cp:coreProperties>
</file>