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L 2023\J.L. 39.-40. 2023 - (sešity 9 a 10) od 25-9-2023\PETRKLÍČ\"/>
    </mc:Choice>
  </mc:AlternateContent>
  <xr:revisionPtr revIDLastSave="0" documentId="13_ncr:1_{546805EF-24C8-4358-9006-3FE937B9ABA1}" xr6:coauthVersionLast="47" xr6:coauthVersionMax="47" xr10:uidLastSave="{00000000-0000-0000-0000-000000000000}"/>
  <bookViews>
    <workbookView xWindow="-120" yWindow="-120" windowWidth="29040" windowHeight="15720" tabRatio="920" activeTab="1" xr2:uid="{00000000-000D-0000-FFFF-FFFF00000000}"/>
  </bookViews>
  <sheets>
    <sheet name="JL" sheetId="11" r:id="rId1"/>
    <sheet name="JL ŠKOLKA" sheetId="45" r:id="rId2"/>
    <sheet name="ŠKOLKA PLÁNY PROPOČTY" sheetId="46" r:id="rId3"/>
    <sheet name="AEROSOL Jídelníček" sheetId="48" state="hidden" r:id="rId4"/>
    <sheet name="Ceny vyvozy" sheetId="37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4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JL!$B$9:$P$35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'!$A$1:$N$63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" i="40" l="1"/>
  <c r="N7" i="40"/>
  <c r="N8" i="40"/>
  <c r="N9" i="40"/>
  <c r="N10" i="40"/>
  <c r="N11" i="40"/>
  <c r="N12" i="40"/>
  <c r="E17" i="45"/>
  <c r="K17" i="45"/>
  <c r="G17" i="45"/>
  <c r="N56" i="40"/>
  <c r="N55" i="40"/>
  <c r="N54" i="40"/>
  <c r="N53" i="40"/>
  <c r="N52" i="40"/>
  <c r="N51" i="40"/>
  <c r="N50" i="40"/>
  <c r="N45" i="40"/>
  <c r="N44" i="40"/>
  <c r="N43" i="40"/>
  <c r="N42" i="40"/>
  <c r="N41" i="40"/>
  <c r="N40" i="40"/>
  <c r="N38" i="40"/>
  <c r="N34" i="40"/>
  <c r="N33" i="40"/>
  <c r="N32" i="40"/>
  <c r="N31" i="40"/>
  <c r="N30" i="40"/>
  <c r="N29" i="40"/>
  <c r="N28" i="40"/>
  <c r="G58" i="40"/>
  <c r="G47" i="40"/>
  <c r="G36" i="40"/>
  <c r="G25" i="40"/>
  <c r="G14" i="40"/>
  <c r="E32" i="48" l="1"/>
  <c r="E31" i="48"/>
  <c r="E30" i="48"/>
  <c r="E26" i="48"/>
  <c r="E25" i="48"/>
  <c r="E24" i="48"/>
  <c r="E33" i="48"/>
  <c r="E27" i="48"/>
  <c r="E21" i="48"/>
  <c r="E20" i="48"/>
  <c r="E19" i="48"/>
  <c r="E18" i="48"/>
  <c r="E15" i="48"/>
  <c r="E14" i="48"/>
  <c r="E13" i="48"/>
  <c r="E12" i="48"/>
  <c r="E9" i="48"/>
  <c r="E8" i="48"/>
  <c r="E7" i="48"/>
  <c r="E6" i="48"/>
  <c r="D32" i="48"/>
  <c r="D31" i="48"/>
  <c r="D30" i="48"/>
  <c r="D26" i="48"/>
  <c r="D25" i="48"/>
  <c r="D24" i="48"/>
  <c r="D20" i="48"/>
  <c r="D19" i="48"/>
  <c r="D18" i="48"/>
  <c r="D33" i="48"/>
  <c r="D27" i="48"/>
  <c r="D21" i="48"/>
  <c r="D15" i="48"/>
  <c r="D14" i="48"/>
  <c r="D13" i="48"/>
  <c r="D12" i="48"/>
  <c r="D9" i="48"/>
  <c r="D8" i="48"/>
  <c r="D7" i="48"/>
  <c r="D6" i="48"/>
  <c r="E23" i="48"/>
  <c r="E11" i="48"/>
  <c r="E17" i="48"/>
  <c r="E29" i="48"/>
  <c r="E5" i="48"/>
  <c r="D29" i="48"/>
  <c r="D23" i="48"/>
  <c r="D17" i="48"/>
  <c r="D11" i="48"/>
  <c r="D5" i="48"/>
  <c r="J12" i="45"/>
  <c r="K13" i="45" l="1"/>
  <c r="N13" i="40"/>
  <c r="N24" i="40"/>
  <c r="N35" i="40"/>
  <c r="N46" i="40"/>
  <c r="C95" i="44" l="1"/>
  <c r="C95" i="43"/>
  <c r="G13" i="45" l="1"/>
  <c r="E13" i="45"/>
  <c r="C13" i="45"/>
  <c r="F12" i="45"/>
  <c r="D12" i="45"/>
  <c r="B12" i="45"/>
  <c r="B5" i="45" l="1"/>
  <c r="D5" i="45" s="1"/>
  <c r="F5" i="45" s="1"/>
  <c r="H5" i="45" s="1"/>
  <c r="J5" i="45" s="1"/>
  <c r="J4" i="45"/>
  <c r="H4" i="45"/>
  <c r="F4" i="45"/>
  <c r="D4" i="45"/>
  <c r="B4" i="45"/>
  <c r="E18" i="11"/>
  <c r="H18" i="11" s="1"/>
  <c r="K18" i="11" s="1"/>
  <c r="N18" i="11" s="1"/>
  <c r="E11" i="11"/>
  <c r="H11" i="11" s="1"/>
  <c r="K11" i="11" s="1"/>
  <c r="N11" i="11" s="1"/>
  <c r="E10" i="11"/>
  <c r="H10" i="11" s="1"/>
  <c r="K10" i="11" s="1"/>
  <c r="N10" i="11" s="1"/>
  <c r="D19" i="45"/>
  <c r="F19" i="45" s="1"/>
  <c r="J19" i="45" s="1"/>
  <c r="B5" i="48" l="1"/>
  <c r="B11" i="48" s="1"/>
  <c r="B17" i="48" l="1"/>
  <c r="A5" i="48"/>
  <c r="A11" i="48" s="1"/>
  <c r="A17" i="48" l="1"/>
  <c r="B23" i="48"/>
  <c r="B29" i="48" l="1"/>
  <c r="A29" i="48" s="1"/>
  <c r="A23" i="48"/>
  <c r="M14" i="40" l="1"/>
  <c r="L14" i="40"/>
  <c r="K14" i="40"/>
  <c r="J14" i="40"/>
  <c r="I14" i="40"/>
  <c r="I5" i="40" s="1"/>
  <c r="F14" i="40"/>
  <c r="F5" i="40" s="1"/>
  <c r="N5" i="40" s="1"/>
  <c r="F58" i="40"/>
  <c r="F49" i="40" s="1"/>
  <c r="F47" i="40"/>
  <c r="F39" i="40" s="1"/>
  <c r="F36" i="40"/>
  <c r="F27" i="40" s="1"/>
  <c r="F25" i="40"/>
  <c r="F17" i="40" s="1"/>
  <c r="F61" i="40" l="1"/>
  <c r="F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N57" i="40" l="1"/>
  <c r="J20" i="46" l="1"/>
  <c r="H20" i="46"/>
  <c r="F20" i="46"/>
  <c r="D20" i="46"/>
  <c r="B20" i="46"/>
  <c r="J8" i="46"/>
  <c r="H8" i="46"/>
  <c r="F8" i="46"/>
  <c r="D8" i="46"/>
  <c r="B8" i="46"/>
  <c r="O45" i="11"/>
  <c r="L45" i="11"/>
  <c r="I45" i="11"/>
  <c r="F45" i="11"/>
  <c r="C45" i="11"/>
  <c r="O39" i="11"/>
  <c r="L39" i="11"/>
  <c r="I39" i="11"/>
  <c r="F39" i="11"/>
  <c r="C39" i="11"/>
  <c r="B34" i="40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K58" i="40" l="1"/>
  <c r="K47" i="40"/>
  <c r="K36" i="40"/>
  <c r="K25" i="40"/>
  <c r="C58" i="40" l="1"/>
  <c r="C47" i="40"/>
  <c r="C36" i="40"/>
  <c r="C25" i="40"/>
  <c r="C14" i="40"/>
  <c r="N23" i="40" l="1"/>
  <c r="N22" i="40"/>
  <c r="N21" i="40"/>
  <c r="N20" i="40"/>
  <c r="N19" i="40"/>
  <c r="N18" i="40"/>
  <c r="I58" i="40" l="1"/>
  <c r="N49" i="40" l="1"/>
  <c r="I49" i="40"/>
  <c r="E58" i="40"/>
  <c r="E47" i="40"/>
  <c r="E36" i="40"/>
  <c r="E25" i="40"/>
  <c r="E14" i="40"/>
  <c r="N14" i="40" l="1"/>
  <c r="N58" i="40"/>
  <c r="N36" i="40"/>
  <c r="N25" i="40"/>
  <c r="N47" i="40"/>
  <c r="N61" i="40" l="1"/>
  <c r="N62" i="40" s="1"/>
  <c r="I57" i="43"/>
  <c r="I30" i="43"/>
  <c r="C122" i="43"/>
  <c r="C121" i="43"/>
  <c r="C120" i="43"/>
  <c r="C119" i="43"/>
  <c r="C118" i="43"/>
  <c r="C117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D61" i="40" l="1"/>
  <c r="G61" i="40"/>
  <c r="G62" i="40" s="1"/>
  <c r="H61" i="40"/>
  <c r="J61" i="40"/>
  <c r="J62" i="40" s="1"/>
  <c r="L61" i="40"/>
  <c r="D62" i="40"/>
  <c r="H62" i="40"/>
  <c r="L62" i="40"/>
  <c r="C61" i="40" l="1"/>
  <c r="C62" i="40" s="1"/>
  <c r="E61" i="40" l="1"/>
  <c r="E62" i="40" s="1"/>
  <c r="M25" i="40"/>
  <c r="I25" i="40"/>
  <c r="I17" i="40" s="1"/>
  <c r="M36" i="40"/>
  <c r="I36" i="40"/>
  <c r="M47" i="40"/>
  <c r="I47" i="40"/>
  <c r="I39" i="40" l="1"/>
  <c r="N39" i="40" s="1"/>
  <c r="N27" i="40"/>
  <c r="I27" i="40"/>
  <c r="N17" i="40"/>
  <c r="N16" i="40"/>
  <c r="K60" i="40"/>
  <c r="K61" i="40"/>
  <c r="K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B56" i="40" l="1"/>
  <c r="B55" i="40"/>
  <c r="B54" i="40"/>
  <c r="B53" i="40"/>
  <c r="B52" i="40"/>
  <c r="B51" i="40"/>
  <c r="B50" i="40"/>
  <c r="B49" i="40"/>
  <c r="B45" i="40"/>
  <c r="B44" i="40"/>
  <c r="B43" i="40"/>
  <c r="B42" i="40"/>
  <c r="B41" i="40"/>
  <c r="B40" i="40"/>
  <c r="B39" i="40"/>
  <c r="B38" i="40"/>
  <c r="B33" i="40"/>
  <c r="B32" i="40"/>
  <c r="B31" i="40"/>
  <c r="B30" i="40"/>
  <c r="B29" i="40"/>
  <c r="B28" i="40"/>
  <c r="B27" i="40"/>
  <c r="B23" i="40"/>
  <c r="B22" i="40"/>
  <c r="B21" i="40"/>
  <c r="B20" i="40"/>
  <c r="B19" i="40"/>
  <c r="B18" i="40"/>
  <c r="B17" i="40"/>
  <c r="B16" i="40"/>
  <c r="B12" i="40"/>
  <c r="B11" i="40"/>
  <c r="B10" i="40"/>
  <c r="B9" i="40"/>
  <c r="B8" i="40"/>
  <c r="B7" i="40"/>
  <c r="B6" i="40"/>
  <c r="B5" i="40"/>
  <c r="B4" i="40"/>
  <c r="B15" i="40" s="1"/>
  <c r="B26" i="40" s="1"/>
  <c r="B37" i="40" s="1"/>
  <c r="B48" i="40" s="1"/>
  <c r="E60" i="40"/>
  <c r="M58" i="40"/>
  <c r="M61" i="40" s="1"/>
  <c r="M62" i="40" s="1"/>
  <c r="I61" i="40"/>
  <c r="I62" i="40" s="1"/>
  <c r="C60" i="40"/>
  <c r="I60" i="40" l="1"/>
  <c r="G60" i="40"/>
  <c r="M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57" i="38"/>
  <c r="I84" i="38" s="1"/>
  <c r="I111" i="38" s="1"/>
  <c r="I30" i="38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<sst xmlns="http://schemas.openxmlformats.org/spreadsheetml/2006/main" count="2167" uniqueCount="225">
  <si>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</si>
  <si>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</si>
  <si>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</si>
  <si>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</si>
  <si>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</si>
  <si>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</si>
  <si>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</si>
  <si>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</si>
  <si>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</si>
  <si>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</si>
  <si>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</si>
  <si>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</si>
  <si>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</si>
  <si>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</si>
  <si>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</si>
  <si>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</si>
  <si>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</si>
  <si>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</si>
  <si>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</si>
  <si>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</si>
  <si>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</si>
  <si>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</si>
  <si>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</si>
  <si>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</si>
  <si>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</si>
  <si>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</si>
  <si>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</si>
  <si>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</si>
  <si>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</si>
  <si>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</si>
  <si>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</si>
  <si>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</si>
  <si>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</si>
  <si>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</si>
  <si>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</si>
  <si>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</si>
  <si>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</si>
  <si>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</si>
  <si>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</si>
  <si>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</si>
  <si>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</si>
  <si>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</si>
  <si>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</si>
  <si>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</si>
  <si>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</si>
  <si>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</si>
  <si>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</si>
  <si>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</si>
  <si>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</si>
  <si>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</si>
  <si>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</si>
  <si>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</si>
  <si>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</si>
  <si>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</si>
  <si>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</si>
  <si>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</si>
  <si>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</si>
  <si>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</si>
  <si>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</si>
  <si>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</si>
  <si>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</si>
  <si>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</si>
  <si>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</si>
  <si>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</si>
  <si>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</si>
  <si>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</si>
  <si>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</si>
  <si>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</si>
  <si>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</si>
  <si>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</si>
  <si>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</si>
  <si>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</si>
  <si>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</si>
  <si>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</si>
  <si>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</si>
  <si>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</si>
  <si>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</si>
  <si>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</si>
  <si>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</si>
  <si>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</si>
  <si>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</si>
  <si>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</si>
  <si>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</si>
  <si>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</si>
  <si>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</si>
  <si>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</si>
  <si>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</si>
  <si>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</si>
  <si>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</si>
  <si>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</si>
  <si>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</si>
  <si>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</si>
  <si>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</si>
  <si>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</si>
  <si>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</si>
  <si>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</si>
  <si>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</si>
  <si>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</si>
  <si>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</si>
  <si>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</si>
  <si>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</si>
  <si>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</si>
  <si>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</si>
  <si>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</si>
  <si>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</si>
  <si>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</si>
  <si>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</si>
  <si>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</si>
  <si>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</si>
  <si>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</si>
  <si>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1a,3,9</t>
  </si>
  <si>
    <t>POZNÁMKY</t>
  </si>
  <si>
    <t>1a,7,9</t>
  </si>
  <si>
    <t>PEČOVAT.</t>
  </si>
  <si>
    <t>1a,3,7</t>
  </si>
  <si>
    <t>1a,7,3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</si>
  <si>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</si>
  <si>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</si>
  <si>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</si>
  <si>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</si>
  <si>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</si>
  <si>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</si>
  <si>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</si>
  <si>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</si>
  <si>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</si>
  <si>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</si>
  <si>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</si>
  <si>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</si>
  <si>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</si>
  <si>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</si>
  <si>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1a,3,7,9</t>
  </si>
  <si>
    <t>AEROSOL SERVICES</t>
  </si>
  <si>
    <t>STUDENÁ JÍDLA AEROSOL</t>
  </si>
  <si>
    <t>Polévky</t>
  </si>
  <si>
    <t>Hovězí se strouháním</t>
  </si>
  <si>
    <t>Hanácká česneková se zeleninou a bramborami</t>
  </si>
  <si>
    <t>Slepičí vývar s nudlemi a zeleninou</t>
  </si>
  <si>
    <t>Ovarová</t>
  </si>
  <si>
    <t>Hovězí s vaječnou sedlinou a zeleninou</t>
  </si>
  <si>
    <t>9, 7</t>
  </si>
  <si>
    <t>1a,9,7</t>
  </si>
  <si>
    <t>1a,1d,1c,9</t>
  </si>
  <si>
    <t>Zelňačka s klobásou a paprikou</t>
  </si>
  <si>
    <t>Rajčatová sladkokyselá s rýží</t>
  </si>
  <si>
    <t>Drchánková</t>
  </si>
  <si>
    <t>Bramborová</t>
  </si>
  <si>
    <t>1a,7,10</t>
  </si>
  <si>
    <t>9,1a,3</t>
  </si>
  <si>
    <t>1a,9,12</t>
  </si>
  <si>
    <t>Hlavní jídla</t>
  </si>
  <si>
    <t>1a, 3, 6, 7</t>
  </si>
  <si>
    <t>1a,3,7,10,9</t>
  </si>
  <si>
    <t>Kuřecí směs Šuej-ču-žou, jasmínová rýže (kuřecí, sojová omáčka, vejce, chilli, zelenina, česnek, cukr, cibule)</t>
  </si>
  <si>
    <t>1a, 3, 6, 9, 12</t>
  </si>
  <si>
    <t>Květákový mozeček, vařené brambory  (květák, kmín, vejce, sůl, máslo, muškátový květ)</t>
  </si>
  <si>
    <t>Čočka na kyselo s cibulkou, vařené vejce, chléb (čočka, cibule, mouka, ocet, cukr, pepř)</t>
  </si>
  <si>
    <t>3, 7, 12</t>
  </si>
  <si>
    <t>1a, 3, 7, 10, 9</t>
  </si>
  <si>
    <t>Kuřecí prsa s brokolicí a sýrem, smažené hranolky (kuřecí prsa, máslo, cibule, sůl, pepř, olej, sýr eidamského typu 45%. Brokolice)</t>
  </si>
  <si>
    <t>Vepřový steak zapékaný se šunkou, fazolkami a sýrem, smažené bramborové krokety (vepřové maso, sůl, pepř, fazolky, šunka, sýr, mouka, cibule)</t>
  </si>
  <si>
    <t>1a,7</t>
  </si>
  <si>
    <t>Chléb s máslem sypaný strouhanou mrkví</t>
  </si>
  <si>
    <t>Celozrnná večka, kuřecí pomazánka, zelenina</t>
  </si>
  <si>
    <t>1a, 1b, 1c, 7</t>
  </si>
  <si>
    <t>1a,1b,1c,1d, 7, 9</t>
  </si>
  <si>
    <t>1a,1b,1c, 7,9</t>
  </si>
  <si>
    <t>Veka s máslem, uzený sýr, ovoce</t>
  </si>
  <si>
    <t>Rohlík s domácí čokoládovou pomazánkou</t>
  </si>
  <si>
    <t>5. svačinky</t>
  </si>
  <si>
    <t>STUDENÉ JÍDLO</t>
  </si>
  <si>
    <t>STUDENÉ JÍDLO (ZEL. TALÍŘ) DLE DENNÍ NABÍDKY J.L.</t>
  </si>
  <si>
    <t>Kuřecí steak zapečený s anglickou slaninou a uzenými rajčaty se sýrem, smažené hranolky</t>
  </si>
  <si>
    <t>1a,7,12</t>
  </si>
  <si>
    <t>Hovězí pečeně štěpánská, dušená rýže (hovězí maso, cibule, slanina, vejce, sůl, pepř, mouka, kmín)</t>
  </si>
  <si>
    <t>1a,3,10</t>
  </si>
  <si>
    <t>1a,3,7,10</t>
  </si>
  <si>
    <t>Cena:</t>
  </si>
  <si>
    <t>Minutka na objednávku</t>
  </si>
  <si>
    <t>Dalmátské čufty, vařené těstoviny (mleté maso, vejce, žemle, hrášek, lečo, smetana, koření čubrica, sůl, pepř, paprika, mouka, rajčata)</t>
  </si>
  <si>
    <t>Sójové Chilli con carne, jasmínová rýže (sójové maso, steril. fazole, koření chilli, rajčata, cibule, mouka, pepř, kukuřice)</t>
  </si>
  <si>
    <t>6,1a,9,10</t>
  </si>
  <si>
    <t>MEXICKÉ BURRITO S KUŘECÍM MASEM, SALSA MEXICANA</t>
  </si>
  <si>
    <t>1a,3,7,10,12,9</t>
  </si>
  <si>
    <t>Špagety s vepřovým ragú Bolognese sypané strouhaným sýrem (vepřové sekané, cibule, rajčata cerstvá i drcená, cukr, bylinky, česnek, mouka)</t>
  </si>
  <si>
    <t>1a,3,6,7,4</t>
  </si>
  <si>
    <t>6,10,1a,1b,1d,12</t>
  </si>
  <si>
    <t>Pečené vuřty na tmavém pivu s paprikami a feferonkami, čerstvý chléb</t>
  </si>
  <si>
    <t>Vánočka s máslem a džemem, mléko</t>
  </si>
  <si>
    <t>1a,3,10,12,7</t>
  </si>
  <si>
    <t>Rizoto z kuřecího masa, strouhaný sýr, okurka (kuřecí maso, zelenina, sůl, pepř, rýže, strouhaný sýr)</t>
  </si>
  <si>
    <t>Tmavý chlebík s lučinovou pomazánkou se suš. rajčaty a pažitkou, ředkvičky</t>
  </si>
  <si>
    <t>1a,1c,1d,7,12</t>
  </si>
  <si>
    <t>340g  Zeleninový talíř s tuňákem a vejcem</t>
  </si>
  <si>
    <t>340g Zeleninový talíř trhané vepřové maso</t>
  </si>
  <si>
    <t>340g  Studený salát s pečenou slaninou a Nivou</t>
  </si>
  <si>
    <t>330g Zeleninový talíř s hermelínem a brusinkami</t>
  </si>
  <si>
    <t>350g Zeleninový talíř, pečené kuřecí kousky</t>
  </si>
  <si>
    <t>4,9,3</t>
  </si>
  <si>
    <t>9,7,12</t>
  </si>
  <si>
    <t>7,9,12</t>
  </si>
  <si>
    <t>1a,3,7,6</t>
  </si>
  <si>
    <t>1.VAR</t>
  </si>
  <si>
    <t>Chléb, hrášková pomazánka</t>
  </si>
  <si>
    <t>Pečená vepřová kýta na česneku, dušený špenát, bramborové knedlíky (vepřové, česnek, cibule, mouka, špenát, mléko)</t>
  </si>
  <si>
    <t>Pečená vepřová plec na majoránce se slaninou, bramborová kaše s výpekovou štávou</t>
  </si>
  <si>
    <t>Vepřová krkovička na myslivecký způsob s okurkami, houbami a slaninou, houskové knedlíky</t>
  </si>
  <si>
    <t>1a,9,3</t>
  </si>
  <si>
    <t>Fazolová s paprikou</t>
  </si>
  <si>
    <r>
      <t xml:space="preserve">ČMC Radotín  - </t>
    </r>
    <r>
      <rPr>
        <b/>
        <i/>
        <sz val="16"/>
        <color rgb="FFFF0000"/>
        <rFont val="Arial"/>
        <family val="2"/>
        <charset val="238"/>
      </rPr>
      <t>39. týden 2023</t>
    </r>
  </si>
  <si>
    <t>Spaghetti all´Arrabbiata se strouhaným parmazánem (těstoviny, cibule, česnek, feferonky, rajčata, sůl, pepř, tomato sugo, bylinky)</t>
  </si>
  <si>
    <t>Smažené rybí filé, vařené brambory s máslem, citron</t>
  </si>
  <si>
    <t>Rizoto z kuřecího masa, strouhaný sýr, okurka</t>
  </si>
  <si>
    <t>Přírodní hovězí plátek, dušená rýže</t>
  </si>
  <si>
    <t xml:space="preserve">Květákový mozeček, vařené brambory </t>
  </si>
  <si>
    <t>7,9,10</t>
  </si>
  <si>
    <t>Richard Maršál</t>
  </si>
  <si>
    <t>Plněné domácí buchty, mléko  (polohrubá a hladká mouka, vejce, kvasnice, mléko, máslo, mák, tvaroh, cukr, sůl)</t>
  </si>
  <si>
    <t>1a,3,7,12 + mák</t>
  </si>
  <si>
    <t>Domácí maková buchta, mléko</t>
  </si>
  <si>
    <t>1a,3,7 + mák</t>
  </si>
  <si>
    <t>DĚTI PRSA !!!</t>
  </si>
  <si>
    <t>DĚTI PŘÍRODNÍ !!!</t>
  </si>
  <si>
    <t>DĚTI PŘÍRODA !</t>
  </si>
  <si>
    <t>PEČENÉ KRÁLIČÍ STEHNO NA ČESNEKU, DUŠENÝ LISTOVÝ ŠPENÁT, BRAMBOROVÉ KNEDLÍKY</t>
  </si>
  <si>
    <t>STÁTNÍ SVÁTEK NEVAŘÍ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</si>
</sst>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6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10"/>
      <color theme="4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9"/>
      <color theme="4"/>
      <name val="Arial CE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2"/>
      <color theme="8" tint="-0.249977111117893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8" tint="-0.249977111117893"/>
      <name val="Calibri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b/>
      <i/>
      <u/>
      <sz val="9.5"/>
      <name val="Arial CE"/>
      <charset val="238"/>
    </font>
    <font>
      <sz val="7.75"/>
      <name val="Arial"/>
      <family val="2"/>
      <charset val="238"/>
    </font>
    <font>
      <b/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sz val="9"/>
      <name val="Times New Roman CE"/>
      <family val="1"/>
      <charset val="238"/>
    </font>
    <font>
      <b/>
      <i/>
      <u/>
      <sz val="9.5"/>
      <name val="Times New Roman CE"/>
      <family val="1"/>
      <charset val="238"/>
    </font>
    <font>
      <b/>
      <i/>
      <sz val="12"/>
      <color theme="1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sz val="9"/>
      <color rgb="FF7030A0"/>
      <name val="Times New Roman CE"/>
      <charset val="238"/>
    </font>
    <font>
      <b/>
      <i/>
      <u/>
      <sz val="10"/>
      <name val="Times New Roman CE"/>
      <family val="1"/>
      <charset val="238"/>
    </font>
    <font>
      <b/>
      <sz val="11"/>
      <color rgb="FF7030A0"/>
      <name val="Arial Narrow"/>
      <family val="2"/>
      <charset val="238"/>
    </font>
    <font>
      <sz val="11"/>
      <color rgb="FF000000"/>
      <name val="Calibri"/>
      <family val="2"/>
    </font>
    <font>
      <b/>
      <sz val="13"/>
      <color rgb="FFFF0000"/>
      <name val="Arial CE"/>
      <charset val="238"/>
    </font>
    <font>
      <b/>
      <sz val="9.5"/>
      <color rgb="FFFF0000"/>
      <name val="Arial Narrow"/>
      <family val="2"/>
      <charset val="238"/>
    </font>
    <font>
      <b/>
      <sz val="12"/>
      <color theme="1"/>
      <name val="Arial CE"/>
      <charset val="238"/>
    </font>
    <font>
      <b/>
      <sz val="14"/>
      <color theme="1"/>
      <name val="Arial CE"/>
      <charset val="238"/>
    </font>
    <font>
      <b/>
      <sz val="9.5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rgb="FF00206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</font>
    <font>
      <sz val="9"/>
      <color theme="1"/>
      <name val="Arial"/>
      <family val="2"/>
    </font>
    <font>
      <b/>
      <sz val="11"/>
      <color rgb="FFFF0000"/>
      <name val="Arial CE"/>
      <charset val="238"/>
    </font>
    <font>
      <b/>
      <sz val="14"/>
      <color rgb="FF7030A0"/>
      <name val="Arial CE"/>
      <charset val="238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70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7" fillId="0" borderId="0" xfId="0" applyFont="1"/>
    <xf numFmtId="0" fontId="24" fillId="2" borderId="12" xfId="6" applyFont="1" applyFill="1" applyBorder="1"/>
    <xf numFmtId="0" fontId="25" fillId="2" borderId="12" xfId="6" applyFont="1" applyFill="1" applyBorder="1"/>
    <xf numFmtId="0" fontId="7" fillId="0" borderId="0" xfId="6"/>
    <xf numFmtId="0" fontId="7" fillId="2" borderId="13" xfId="6" applyFill="1" applyBorder="1"/>
    <xf numFmtId="0" fontId="7" fillId="2" borderId="14" xfId="6" applyFill="1" applyBorder="1"/>
    <xf numFmtId="3" fontId="27" fillId="2" borderId="13" xfId="6" applyNumberFormat="1" applyFont="1" applyFill="1" applyBorder="1"/>
    <xf numFmtId="0" fontId="7" fillId="2" borderId="15" xfId="6" applyFill="1" applyBorder="1"/>
    <xf numFmtId="0" fontId="7" fillId="2" borderId="12" xfId="6" applyFill="1" applyBorder="1" applyAlignment="1">
      <alignment wrapText="1"/>
    </xf>
    <xf numFmtId="0" fontId="7" fillId="2" borderId="12" xfId="6" applyFill="1" applyBorder="1" applyAlignment="1">
      <alignment horizontal="left"/>
    </xf>
    <xf numFmtId="0" fontId="7" fillId="2" borderId="16" xfId="6" applyFill="1" applyBorder="1"/>
    <xf numFmtId="0" fontId="7" fillId="2" borderId="17" xfId="6" applyFill="1" applyBorder="1"/>
    <xf numFmtId="0" fontId="7" fillId="2" borderId="12" xfId="6" applyFill="1" applyBorder="1" applyAlignment="1">
      <alignment horizontal="center"/>
    </xf>
    <xf numFmtId="0" fontId="7" fillId="2" borderId="17" xfId="6" applyFill="1" applyBorder="1" applyAlignment="1">
      <alignment horizontal="left"/>
    </xf>
    <xf numFmtId="0" fontId="7" fillId="2" borderId="16" xfId="6" applyFill="1" applyBorder="1" applyAlignment="1">
      <alignment horizontal="center"/>
    </xf>
    <xf numFmtId="0" fontId="7" fillId="2" borderId="13" xfId="6" applyFill="1" applyBorder="1" applyAlignment="1">
      <alignment horizontal="center"/>
    </xf>
    <xf numFmtId="0" fontId="7" fillId="2" borderId="14" xfId="6" applyFill="1" applyBorder="1" applyAlignment="1">
      <alignment horizontal="center"/>
    </xf>
    <xf numFmtId="0" fontId="7" fillId="2" borderId="17" xfId="6" applyFill="1" applyBorder="1" applyAlignment="1">
      <alignment horizontal="center"/>
    </xf>
    <xf numFmtId="2" fontId="20" fillId="2" borderId="14" xfId="6" applyNumberFormat="1" applyFont="1" applyFill="1" applyBorder="1" applyAlignment="1">
      <alignment horizontal="right"/>
    </xf>
    <xf numFmtId="2" fontId="7" fillId="2" borderId="17" xfId="6" applyNumberFormat="1" applyFill="1" applyBorder="1" applyAlignment="1">
      <alignment horizontal="right"/>
    </xf>
    <xf numFmtId="2" fontId="7" fillId="2" borderId="17" xfId="6" applyNumberFormat="1" applyFill="1" applyBorder="1"/>
    <xf numFmtId="0" fontId="7" fillId="2" borderId="17" xfId="6" applyFill="1" applyBorder="1" applyAlignment="1">
      <alignment horizontal="right"/>
    </xf>
    <xf numFmtId="2" fontId="20" fillId="2" borderId="13" xfId="6" applyNumberFormat="1" applyFont="1" applyFill="1" applyBorder="1" applyAlignment="1">
      <alignment horizontal="right"/>
    </xf>
    <xf numFmtId="165" fontId="7" fillId="2" borderId="17" xfId="6" applyNumberFormat="1" applyFill="1" applyBorder="1" applyAlignment="1">
      <alignment horizontal="right"/>
    </xf>
    <xf numFmtId="0" fontId="7" fillId="2" borderId="13" xfId="6" applyFill="1" applyBorder="1" applyAlignment="1">
      <alignment horizontal="right"/>
    </xf>
    <xf numFmtId="1" fontId="7" fillId="2" borderId="17" xfId="6" applyNumberFormat="1" applyFill="1" applyBorder="1" applyAlignment="1">
      <alignment horizontal="right"/>
    </xf>
    <xf numFmtId="2" fontId="7" fillId="0" borderId="15" xfId="6" applyNumberFormat="1" applyBorder="1" applyAlignment="1">
      <alignment horizontal="right"/>
    </xf>
    <xf numFmtId="0" fontId="7" fillId="2" borderId="6" xfId="6" applyFill="1" applyBorder="1"/>
    <xf numFmtId="49" fontId="7" fillId="2" borderId="13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8" xfId="0" applyFont="1" applyBorder="1" applyAlignment="1">
      <alignment horizontal="center"/>
    </xf>
    <xf numFmtId="0" fontId="16" fillId="0" borderId="11" xfId="0" applyFont="1" applyBorder="1"/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30" xfId="6" applyFill="1" applyBorder="1"/>
    <xf numFmtId="0" fontId="24" fillId="2" borderId="30" xfId="6" applyFont="1" applyFill="1" applyBorder="1" applyAlignment="1">
      <alignment horizontal="center"/>
    </xf>
    <xf numFmtId="14" fontId="26" fillId="2" borderId="30" xfId="6" applyNumberFormat="1" applyFont="1" applyFill="1" applyBorder="1"/>
    <xf numFmtId="0" fontId="7" fillId="2" borderId="36" xfId="6" applyFill="1" applyBorder="1"/>
    <xf numFmtId="0" fontId="25" fillId="2" borderId="31" xfId="6" applyFont="1" applyFill="1" applyBorder="1"/>
    <xf numFmtId="0" fontId="7" fillId="2" borderId="32" xfId="6" applyFill="1" applyBorder="1"/>
    <xf numFmtId="3" fontId="7" fillId="2" borderId="33" xfId="6" applyNumberFormat="1" applyFill="1" applyBorder="1"/>
    <xf numFmtId="0" fontId="7" fillId="2" borderId="35" xfId="6" applyFill="1" applyBorder="1"/>
    <xf numFmtId="0" fontId="7" fillId="2" borderId="30" xfId="6" applyFill="1" applyBorder="1" applyAlignment="1">
      <alignment horizontal="center"/>
    </xf>
    <xf numFmtId="0" fontId="7" fillId="2" borderId="35" xfId="6" applyFill="1" applyBorder="1" applyAlignment="1">
      <alignment horizontal="center"/>
    </xf>
    <xf numFmtId="0" fontId="7" fillId="2" borderId="31" xfId="6" applyFill="1" applyBorder="1" applyAlignment="1">
      <alignment horizontal="center"/>
    </xf>
    <xf numFmtId="0" fontId="7" fillId="2" borderId="31" xfId="6" applyFill="1" applyBorder="1"/>
    <xf numFmtId="0" fontId="7" fillId="2" borderId="33" xfId="6" applyFill="1" applyBorder="1"/>
    <xf numFmtId="0" fontId="7" fillId="2" borderId="34" xfId="6" applyFill="1" applyBorder="1"/>
    <xf numFmtId="0" fontId="7" fillId="2" borderId="32" xfId="6" applyFill="1" applyBorder="1" applyAlignment="1">
      <alignment horizontal="center"/>
    </xf>
    <xf numFmtId="0" fontId="7" fillId="2" borderId="34" xfId="6" applyFill="1" applyBorder="1" applyAlignment="1">
      <alignment horizontal="center"/>
    </xf>
    <xf numFmtId="0" fontId="7" fillId="0" borderId="35" xfId="6" applyBorder="1"/>
    <xf numFmtId="0" fontId="25" fillId="2" borderId="35" xfId="6" applyFont="1" applyFill="1" applyBorder="1"/>
    <xf numFmtId="0" fontId="26" fillId="2" borderId="32" xfId="6" applyFont="1" applyFill="1" applyBorder="1"/>
    <xf numFmtId="1" fontId="52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6" fillId="9" borderId="37" xfId="0" applyFont="1" applyFill="1" applyBorder="1" applyAlignment="1">
      <alignment horizontal="center" vertical="center" wrapText="1"/>
    </xf>
    <xf numFmtId="0" fontId="56" fillId="10" borderId="37" xfId="0" applyFont="1" applyFill="1" applyBorder="1" applyAlignment="1">
      <alignment horizontal="center" vertical="center" wrapText="1"/>
    </xf>
    <xf numFmtId="0" fontId="56" fillId="11" borderId="37" xfId="0" applyFont="1" applyFill="1" applyBorder="1" applyAlignment="1">
      <alignment horizontal="center" vertical="center" wrapText="1"/>
    </xf>
    <xf numFmtId="0" fontId="56" fillId="7" borderId="37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0" fillId="14" borderId="39" xfId="0" applyFont="1" applyFill="1" applyBorder="1" applyAlignment="1">
      <alignment horizontal="center" vertical="center" wrapText="1"/>
    </xf>
    <xf numFmtId="0" fontId="60" fillId="8" borderId="40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8" borderId="41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61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2" fillId="4" borderId="45" xfId="0" applyNumberFormat="1" applyFont="1" applyFill="1" applyBorder="1" applyAlignment="1">
      <alignment horizontal="center" vertical="center" wrapText="1"/>
    </xf>
    <xf numFmtId="166" fontId="62" fillId="4" borderId="46" xfId="0" applyNumberFormat="1" applyFont="1" applyFill="1" applyBorder="1" applyAlignment="1">
      <alignment horizontal="center" vertical="center" wrapText="1"/>
    </xf>
    <xf numFmtId="166" fontId="62" fillId="4" borderId="47" xfId="0" applyNumberFormat="1" applyFont="1" applyFill="1" applyBorder="1" applyAlignment="1">
      <alignment horizontal="center" vertical="center" wrapText="1"/>
    </xf>
    <xf numFmtId="166" fontId="62" fillId="4" borderId="48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8" borderId="49" xfId="0" applyFont="1" applyFill="1" applyBorder="1" applyAlignment="1">
      <alignment horizontal="center" vertical="center" wrapText="1"/>
    </xf>
    <xf numFmtId="0" fontId="60" fillId="14" borderId="3" xfId="0" applyFont="1" applyFill="1" applyBorder="1" applyAlignment="1">
      <alignment horizontal="center" vertical="center" wrapText="1"/>
    </xf>
    <xf numFmtId="0" fontId="60" fillId="8" borderId="50" xfId="0" applyFont="1" applyFill="1" applyBorder="1" applyAlignment="1">
      <alignment horizontal="center" vertical="center" wrapText="1"/>
    </xf>
    <xf numFmtId="0" fontId="61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7" xfId="6" applyFont="1" applyFill="1" applyBorder="1" applyAlignment="1">
      <alignment horizontal="center"/>
    </xf>
    <xf numFmtId="0" fontId="50" fillId="0" borderId="26" xfId="65" applyFont="1" applyBorder="1" applyAlignment="1">
      <alignment horizontal="center" vertical="center"/>
    </xf>
    <xf numFmtId="0" fontId="50" fillId="0" borderId="25" xfId="65" applyFont="1" applyBorder="1" applyAlignment="1">
      <alignment horizontal="center" vertical="center"/>
    </xf>
    <xf numFmtId="0" fontId="47" fillId="0" borderId="0" xfId="0" applyFont="1"/>
    <xf numFmtId="0" fontId="25" fillId="2" borderId="55" xfId="6" applyFont="1" applyFill="1" applyBorder="1"/>
    <xf numFmtId="0" fontId="7" fillId="2" borderId="55" xfId="6" applyFill="1" applyBorder="1"/>
    <xf numFmtId="3" fontId="20" fillId="2" borderId="32" xfId="6" applyNumberFormat="1" applyFont="1" applyFill="1" applyBorder="1"/>
    <xf numFmtId="0" fontId="7" fillId="2" borderId="0" xfId="6" applyFill="1"/>
    <xf numFmtId="0" fontId="7" fillId="2" borderId="53" xfId="6" applyFill="1" applyBorder="1"/>
    <xf numFmtId="0" fontId="7" fillId="2" borderId="0" xfId="6" applyFill="1" applyAlignment="1">
      <alignment horizontal="center"/>
    </xf>
    <xf numFmtId="0" fontId="7" fillId="2" borderId="55" xfId="6" applyFill="1" applyBorder="1" applyAlignment="1">
      <alignment horizontal="right"/>
    </xf>
    <xf numFmtId="0" fontId="20" fillId="5" borderId="55" xfId="6" applyFont="1" applyFill="1" applyBorder="1" applyAlignment="1">
      <alignment horizontal="left"/>
    </xf>
    <xf numFmtId="0" fontId="7" fillId="5" borderId="14" xfId="6" applyFill="1" applyBorder="1"/>
    <xf numFmtId="0" fontId="7" fillId="0" borderId="17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5" xfId="6" applyFont="1" applyFill="1" applyBorder="1"/>
    <xf numFmtId="2" fontId="20" fillId="2" borderId="17" xfId="6" applyNumberFormat="1" applyFont="1" applyFill="1" applyBorder="1" applyAlignment="1">
      <alignment horizontal="left"/>
    </xf>
    <xf numFmtId="0" fontId="7" fillId="0" borderId="15" xfId="6" applyBorder="1"/>
    <xf numFmtId="0" fontId="20" fillId="5" borderId="14" xfId="6" applyFont="1" applyFill="1" applyBorder="1"/>
    <xf numFmtId="0" fontId="7" fillId="5" borderId="0" xfId="6" applyFill="1"/>
    <xf numFmtId="0" fontId="49" fillId="4" borderId="55" xfId="6" applyFont="1" applyFill="1" applyBorder="1" applyAlignment="1">
      <alignment horizontal="left"/>
    </xf>
    <xf numFmtId="0" fontId="7" fillId="4" borderId="13" xfId="6" applyFill="1" applyBorder="1"/>
    <xf numFmtId="0" fontId="7" fillId="0" borderId="55" xfId="6" applyBorder="1"/>
    <xf numFmtId="0" fontId="20" fillId="0" borderId="53" xfId="6" applyFont="1" applyBorder="1"/>
    <xf numFmtId="0" fontId="25" fillId="2" borderId="0" xfId="6" applyFont="1" applyFill="1"/>
    <xf numFmtId="0" fontId="7" fillId="0" borderId="32" xfId="6" applyBorder="1"/>
    <xf numFmtId="16" fontId="7" fillId="2" borderId="55" xfId="6" applyNumberFormat="1" applyFill="1" applyBorder="1"/>
    <xf numFmtId="165" fontId="37" fillId="4" borderId="17" xfId="6" applyNumberFormat="1" applyFont="1" applyFill="1" applyBorder="1" applyAlignment="1">
      <alignment horizontal="right"/>
    </xf>
    <xf numFmtId="2" fontId="20" fillId="2" borderId="13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10" fillId="0" borderId="56" xfId="0" applyFont="1" applyBorder="1" applyAlignment="1">
      <alignment horizontal="center"/>
    </xf>
    <xf numFmtId="0" fontId="29" fillId="0" borderId="58" xfId="7" applyFont="1" applyBorder="1" applyAlignment="1">
      <alignment horizontal="left"/>
    </xf>
    <xf numFmtId="0" fontId="50" fillId="0" borderId="19" xfId="0" applyFont="1" applyBorder="1" applyAlignment="1">
      <alignment horizontal="center" vertical="center"/>
    </xf>
    <xf numFmtId="0" fontId="29" fillId="4" borderId="58" xfId="7" applyFont="1" applyFill="1" applyBorder="1" applyAlignment="1">
      <alignment horizontal="left"/>
    </xf>
    <xf numFmtId="49" fontId="10" fillId="0" borderId="56" xfId="0" applyNumberFormat="1" applyFont="1" applyBorder="1" applyAlignment="1">
      <alignment horizontal="center"/>
    </xf>
    <xf numFmtId="0" fontId="50" fillId="0" borderId="59" xfId="65" applyFont="1" applyBorder="1" applyAlignment="1">
      <alignment horizontal="center" vertical="center"/>
    </xf>
    <xf numFmtId="0" fontId="29" fillId="4" borderId="61" xfId="0" applyFont="1" applyFill="1" applyBorder="1" applyAlignment="1">
      <alignment horizontal="left"/>
    </xf>
    <xf numFmtId="0" fontId="50" fillId="0" borderId="62" xfId="0" applyFont="1" applyBorder="1" applyAlignment="1">
      <alignment horizontal="center" vertical="center"/>
    </xf>
    <xf numFmtId="1" fontId="52" fillId="0" borderId="60" xfId="0" applyNumberFormat="1" applyFont="1" applyBorder="1" applyAlignment="1">
      <alignment horizontal="center"/>
    </xf>
    <xf numFmtId="49" fontId="65" fillId="8" borderId="54" xfId="0" applyNumberFormat="1" applyFont="1" applyFill="1" applyBorder="1" applyAlignment="1">
      <alignment horizontal="center"/>
    </xf>
    <xf numFmtId="0" fontId="50" fillId="8" borderId="54" xfId="65" applyFont="1" applyFill="1" applyBorder="1" applyAlignment="1">
      <alignment horizontal="center" vertical="center"/>
    </xf>
    <xf numFmtId="0" fontId="50" fillId="8" borderId="54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left"/>
    </xf>
    <xf numFmtId="0" fontId="29" fillId="0" borderId="20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63" xfId="0" applyFont="1" applyFill="1" applyBorder="1" applyAlignment="1">
      <alignment horizontal="left"/>
    </xf>
    <xf numFmtId="0" fontId="0" fillId="5" borderId="64" xfId="0" applyFill="1" applyBorder="1"/>
    <xf numFmtId="0" fontId="20" fillId="5" borderId="0" xfId="0" applyFont="1" applyFill="1"/>
    <xf numFmtId="0" fontId="20" fillId="5" borderId="64" xfId="0" applyFont="1" applyFill="1" applyBorder="1"/>
    <xf numFmtId="0" fontId="0" fillId="5" borderId="0" xfId="0" applyFill="1"/>
    <xf numFmtId="0" fontId="10" fillId="5" borderId="56" xfId="0" applyFont="1" applyFill="1" applyBorder="1" applyAlignment="1">
      <alignment horizontal="center"/>
    </xf>
    <xf numFmtId="14" fontId="29" fillId="5" borderId="57" xfId="0" applyNumberFormat="1" applyFont="1" applyFill="1" applyBorder="1" applyAlignment="1">
      <alignment horizontal="left"/>
    </xf>
    <xf numFmtId="0" fontId="50" fillId="5" borderId="19" xfId="0" applyFont="1" applyFill="1" applyBorder="1" applyAlignment="1">
      <alignment horizontal="center" vertical="center"/>
    </xf>
    <xf numFmtId="0" fontId="67" fillId="5" borderId="25" xfId="0" applyFont="1" applyFill="1" applyBorder="1" applyAlignment="1">
      <alignment horizontal="center" vertical="center"/>
    </xf>
    <xf numFmtId="2" fontId="52" fillId="5" borderId="5" xfId="0" applyNumberFormat="1" applyFont="1" applyFill="1" applyBorder="1" applyAlignment="1">
      <alignment horizontal="center"/>
    </xf>
    <xf numFmtId="0" fontId="15" fillId="5" borderId="0" xfId="0" applyFont="1" applyFill="1"/>
    <xf numFmtId="0" fontId="9" fillId="5" borderId="19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center"/>
    </xf>
    <xf numFmtId="0" fontId="64" fillId="5" borderId="0" xfId="63" applyFont="1" applyFill="1"/>
    <xf numFmtId="0" fontId="15" fillId="5" borderId="5" xfId="0" applyFont="1" applyFill="1" applyBorder="1"/>
    <xf numFmtId="0" fontId="68" fillId="8" borderId="54" xfId="0" applyFont="1" applyFill="1" applyBorder="1" applyAlignment="1">
      <alignment horizontal="center" vertical="center"/>
    </xf>
    <xf numFmtId="0" fontId="69" fillId="8" borderId="54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7" xfId="0" applyFont="1" applyFill="1" applyBorder="1" applyAlignment="1">
      <alignment horizontal="center"/>
    </xf>
    <xf numFmtId="0" fontId="10" fillId="16" borderId="21" xfId="0" applyFont="1" applyFill="1" applyBorder="1" applyAlignment="1">
      <alignment horizontal="center"/>
    </xf>
    <xf numFmtId="0" fontId="36" fillId="16" borderId="21" xfId="0" applyFont="1" applyFill="1" applyBorder="1" applyAlignment="1">
      <alignment horizontal="center"/>
    </xf>
    <xf numFmtId="2" fontId="14" fillId="16" borderId="21" xfId="0" applyNumberFormat="1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9" fillId="17" borderId="25" xfId="65" applyFont="1" applyFill="1" applyBorder="1" applyAlignment="1">
      <alignment horizontal="center"/>
    </xf>
    <xf numFmtId="0" fontId="53" fillId="0" borderId="33" xfId="0" applyFont="1" applyBorder="1" applyAlignment="1">
      <alignment horizontal="center" vertical="center"/>
    </xf>
    <xf numFmtId="0" fontId="50" fillId="17" borderId="25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50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73" fillId="0" borderId="1" xfId="0" applyFont="1" applyBorder="1" applyAlignment="1">
      <alignment horizontal="center" vertical="center"/>
    </xf>
    <xf numFmtId="0" fontId="68" fillId="19" borderId="54" xfId="0" applyFont="1" applyFill="1" applyBorder="1" applyAlignment="1">
      <alignment horizontal="center" vertical="center"/>
    </xf>
    <xf numFmtId="0" fontId="50" fillId="17" borderId="19" xfId="0" applyFont="1" applyFill="1" applyBorder="1" applyAlignment="1">
      <alignment horizontal="center" vertical="center"/>
    </xf>
    <xf numFmtId="0" fontId="14" fillId="18" borderId="68" xfId="0" applyFont="1" applyFill="1" applyBorder="1" applyAlignment="1">
      <alignment horizontal="center"/>
    </xf>
    <xf numFmtId="0" fontId="74" fillId="0" borderId="0" xfId="0" applyFont="1"/>
    <xf numFmtId="0" fontId="74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0" fontId="75" fillId="5" borderId="0" xfId="0" applyFont="1" applyFill="1" applyAlignment="1">
      <alignment horizontal="center" vertical="center"/>
    </xf>
    <xf numFmtId="1" fontId="76" fillId="0" borderId="1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3" fontId="46" fillId="2" borderId="32" xfId="6" applyNumberFormat="1" applyFont="1" applyFill="1" applyBorder="1"/>
    <xf numFmtId="0" fontId="43" fillId="2" borderId="32" xfId="6" applyFont="1" applyFill="1" applyBorder="1"/>
    <xf numFmtId="0" fontId="46" fillId="2" borderId="32" xfId="6" applyFont="1" applyFill="1" applyBorder="1"/>
    <xf numFmtId="0" fontId="46" fillId="5" borderId="55" xfId="6" applyFont="1" applyFill="1" applyBorder="1" applyAlignment="1">
      <alignment horizontal="left"/>
    </xf>
    <xf numFmtId="0" fontId="43" fillId="5" borderId="14" xfId="6" applyFont="1" applyFill="1" applyBorder="1"/>
    <xf numFmtId="0" fontId="46" fillId="5" borderId="0" xfId="6" applyFont="1" applyFill="1"/>
    <xf numFmtId="0" fontId="46" fillId="5" borderId="14" xfId="6" applyFont="1" applyFill="1" applyBorder="1"/>
    <xf numFmtId="0" fontId="43" fillId="5" borderId="0" xfId="6" applyFont="1" applyFill="1"/>
    <xf numFmtId="0" fontId="20" fillId="2" borderId="63" xfId="6" applyFont="1" applyFill="1" applyBorder="1" applyAlignment="1">
      <alignment horizontal="left" vertical="center"/>
    </xf>
    <xf numFmtId="0" fontId="7" fillId="2" borderId="65" xfId="6" applyFill="1" applyBorder="1"/>
    <xf numFmtId="0" fontId="20" fillId="0" borderId="63" xfId="6" applyFont="1" applyBorder="1" applyAlignment="1">
      <alignment vertical="center"/>
    </xf>
    <xf numFmtId="0" fontId="7" fillId="2" borderId="64" xfId="6" applyFill="1" applyBorder="1"/>
    <xf numFmtId="0" fontId="9" fillId="5" borderId="54" xfId="0" applyFont="1" applyFill="1" applyBorder="1" applyAlignment="1">
      <alignment horizontal="left"/>
    </xf>
    <xf numFmtId="14" fontId="9" fillId="17" borderId="55" xfId="0" applyNumberFormat="1" applyFont="1" applyFill="1" applyBorder="1" applyAlignment="1">
      <alignment horizontal="center"/>
    </xf>
    <xf numFmtId="0" fontId="50" fillId="0" borderId="72" xfId="0" applyFont="1" applyBorder="1" applyAlignment="1">
      <alignment horizontal="center" vertical="center"/>
    </xf>
    <xf numFmtId="0" fontId="53" fillId="0" borderId="71" xfId="0" applyFont="1" applyBorder="1" applyAlignment="1">
      <alignment horizontal="center" vertical="center"/>
    </xf>
    <xf numFmtId="0" fontId="66" fillId="5" borderId="5" xfId="0" applyFont="1" applyFill="1" applyBorder="1"/>
    <xf numFmtId="0" fontId="64" fillId="5" borderId="5" xfId="0" applyFont="1" applyFill="1" applyBorder="1"/>
    <xf numFmtId="0" fontId="14" fillId="16" borderId="21" xfId="0" applyFont="1" applyFill="1" applyBorder="1" applyAlignment="1">
      <alignment horizontal="center"/>
    </xf>
    <xf numFmtId="0" fontId="79" fillId="0" borderId="0" xfId="0" applyFont="1"/>
    <xf numFmtId="0" fontId="11" fillId="0" borderId="75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77" fillId="0" borderId="74" xfId="0" applyFont="1" applyBorder="1" applyAlignment="1" applyProtection="1">
      <alignment horizontal="center"/>
      <protection locked="0"/>
    </xf>
    <xf numFmtId="49" fontId="78" fillId="0" borderId="33" xfId="0" applyNumberFormat="1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8" fillId="0" borderId="0" xfId="1782" applyFont="1"/>
    <xf numFmtId="0" fontId="8" fillId="0" borderId="0" xfId="1782" applyAlignment="1">
      <alignment vertical="center"/>
    </xf>
    <xf numFmtId="0" fontId="82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91" fillId="0" borderId="79" xfId="1782" applyFont="1" applyBorder="1" applyAlignment="1">
      <alignment horizontal="left" vertical="center" wrapText="1"/>
    </xf>
    <xf numFmtId="0" fontId="85" fillId="0" borderId="80" xfId="1782" applyFont="1" applyBorder="1" applyAlignment="1">
      <alignment horizontal="center" vertical="center" wrapText="1"/>
    </xf>
    <xf numFmtId="0" fontId="84" fillId="0" borderId="0" xfId="1782" applyFont="1" applyAlignment="1">
      <alignment vertical="center"/>
    </xf>
    <xf numFmtId="49" fontId="89" fillId="0" borderId="79" xfId="1782" applyNumberFormat="1" applyFont="1" applyBorder="1" applyAlignment="1">
      <alignment horizontal="center" vertical="center" wrapText="1"/>
    </xf>
    <xf numFmtId="0" fontId="92" fillId="0" borderId="80" xfId="1782" applyFont="1" applyBorder="1" applyAlignment="1">
      <alignment horizontal="center" vertical="center" wrapText="1"/>
    </xf>
    <xf numFmtId="0" fontId="89" fillId="0" borderId="0" xfId="1782" applyFont="1" applyAlignment="1">
      <alignment horizontal="center" vertical="center"/>
    </xf>
    <xf numFmtId="0" fontId="103" fillId="0" borderId="0" xfId="1782" applyFont="1" applyAlignment="1">
      <alignment vertical="center"/>
    </xf>
    <xf numFmtId="49" fontId="92" fillId="0" borderId="80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5" fillId="0" borderId="0" xfId="1782" applyFont="1"/>
    <xf numFmtId="0" fontId="107" fillId="0" borderId="0" xfId="1782" applyFont="1"/>
    <xf numFmtId="0" fontId="20" fillId="0" borderId="55" xfId="6" applyFont="1" applyBorder="1"/>
    <xf numFmtId="0" fontId="109" fillId="2" borderId="55" xfId="6" applyFont="1" applyFill="1" applyBorder="1"/>
    <xf numFmtId="0" fontId="112" fillId="4" borderId="56" xfId="0" applyFont="1" applyFill="1" applyBorder="1" applyAlignment="1">
      <alignment horizontal="center"/>
    </xf>
    <xf numFmtId="0" fontId="113" fillId="4" borderId="58" xfId="7" applyFont="1" applyFill="1" applyBorder="1" applyAlignment="1">
      <alignment horizontal="left"/>
    </xf>
    <xf numFmtId="0" fontId="53" fillId="4" borderId="4" xfId="0" applyFont="1" applyFill="1" applyBorder="1" applyAlignment="1">
      <alignment horizontal="center" vertical="center"/>
    </xf>
    <xf numFmtId="0" fontId="66" fillId="5" borderId="63" xfId="63" applyFont="1" applyFill="1" applyBorder="1" applyAlignment="1">
      <alignment horizontal="center" vertical="center"/>
    </xf>
    <xf numFmtId="0" fontId="14" fillId="16" borderId="89" xfId="63" applyFont="1" applyFill="1" applyBorder="1" applyAlignment="1">
      <alignment horizontal="center"/>
    </xf>
    <xf numFmtId="0" fontId="68" fillId="8" borderId="91" xfId="63" applyFont="1" applyFill="1" applyBorder="1" applyAlignment="1">
      <alignment horizontal="center" vertical="center"/>
    </xf>
    <xf numFmtId="0" fontId="53" fillId="4" borderId="24" xfId="0" applyFont="1" applyFill="1" applyBorder="1" applyAlignment="1">
      <alignment horizontal="center" vertical="center"/>
    </xf>
    <xf numFmtId="0" fontId="66" fillId="5" borderId="64" xfId="63" applyFont="1" applyFill="1" applyBorder="1" applyAlignment="1">
      <alignment horizontal="center" vertical="center"/>
    </xf>
    <xf numFmtId="0" fontId="14" fillId="16" borderId="92" xfId="63" applyFont="1" applyFill="1" applyBorder="1" applyAlignment="1">
      <alignment horizontal="center"/>
    </xf>
    <xf numFmtId="0" fontId="66" fillId="8" borderId="88" xfId="63" applyFont="1" applyFill="1" applyBorder="1" applyAlignment="1">
      <alignment horizontal="center" vertical="center"/>
    </xf>
    <xf numFmtId="1" fontId="114" fillId="8" borderId="54" xfId="0" applyNumberFormat="1" applyFont="1" applyFill="1" applyBorder="1" applyAlignment="1">
      <alignment horizontal="center"/>
    </xf>
    <xf numFmtId="0" fontId="115" fillId="4" borderId="0" xfId="0" applyFont="1" applyFill="1" applyAlignment="1">
      <alignment horizontal="center" vertical="top" wrapText="1"/>
    </xf>
    <xf numFmtId="0" fontId="22" fillId="16" borderId="67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9" xfId="0" applyFont="1" applyFill="1" applyBorder="1" applyAlignment="1">
      <alignment horizontal="left"/>
    </xf>
    <xf numFmtId="0" fontId="69" fillId="8" borderId="54" xfId="0" applyFont="1" applyFill="1" applyBorder="1" applyAlignment="1">
      <alignment horizontal="left" vertical="center"/>
    </xf>
    <xf numFmtId="0" fontId="70" fillId="4" borderId="1" xfId="0" applyFont="1" applyFill="1" applyBorder="1" applyAlignment="1">
      <alignment horizontal="left" vertical="center"/>
    </xf>
    <xf numFmtId="0" fontId="67" fillId="5" borderId="19" xfId="0" applyFont="1" applyFill="1" applyBorder="1" applyAlignment="1">
      <alignment horizontal="left" vertical="center"/>
    </xf>
    <xf numFmtId="0" fontId="7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75" xfId="6" applyFont="1" applyFill="1" applyBorder="1"/>
    <xf numFmtId="0" fontId="25" fillId="2" borderId="75" xfId="6" applyFont="1" applyFill="1" applyBorder="1"/>
    <xf numFmtId="0" fontId="7" fillId="2" borderId="76" xfId="6" applyFill="1" applyBorder="1"/>
    <xf numFmtId="0" fontId="25" fillId="2" borderId="63" xfId="6" applyFont="1" applyFill="1" applyBorder="1"/>
    <xf numFmtId="0" fontId="7" fillId="2" borderId="63" xfId="6" applyFill="1" applyBorder="1"/>
    <xf numFmtId="3" fontId="27" fillId="2" borderId="65" xfId="6" applyNumberFormat="1" applyFont="1" applyFill="1" applyBorder="1"/>
    <xf numFmtId="0" fontId="7" fillId="2" borderId="86" xfId="6" applyFill="1" applyBorder="1"/>
    <xf numFmtId="0" fontId="7" fillId="2" borderId="75" xfId="6" applyFill="1" applyBorder="1" applyAlignment="1">
      <alignment wrapText="1"/>
    </xf>
    <xf numFmtId="0" fontId="7" fillId="2" borderId="75" xfId="6" applyFill="1" applyBorder="1" applyAlignment="1">
      <alignment horizontal="left"/>
    </xf>
    <xf numFmtId="0" fontId="7" fillId="2" borderId="94" xfId="6" applyFill="1" applyBorder="1"/>
    <xf numFmtId="0" fontId="7" fillId="2" borderId="75" xfId="6" applyFill="1" applyBorder="1" applyAlignment="1">
      <alignment horizontal="center"/>
    </xf>
    <xf numFmtId="0" fontId="7" fillId="2" borderId="94" xfId="6" applyFill="1" applyBorder="1" applyAlignment="1">
      <alignment horizontal="center"/>
    </xf>
    <xf numFmtId="0" fontId="7" fillId="2" borderId="63" xfId="6" applyFill="1" applyBorder="1" applyAlignment="1">
      <alignment horizontal="right"/>
    </xf>
    <xf numFmtId="0" fontId="7" fillId="2" borderId="65" xfId="6" applyFill="1" applyBorder="1" applyAlignment="1">
      <alignment horizontal="center"/>
    </xf>
    <xf numFmtId="0" fontId="7" fillId="2" borderId="64" xfId="6" applyFill="1" applyBorder="1" applyAlignment="1">
      <alignment horizontal="center"/>
    </xf>
    <xf numFmtId="0" fontId="46" fillId="5" borderId="63" xfId="6" applyFont="1" applyFill="1" applyBorder="1" applyAlignment="1">
      <alignment horizontal="left"/>
    </xf>
    <xf numFmtId="0" fontId="43" fillId="5" borderId="64" xfId="6" applyFont="1" applyFill="1" applyBorder="1"/>
    <xf numFmtId="2" fontId="20" fillId="2" borderId="64" xfId="6" applyNumberFormat="1" applyFont="1" applyFill="1" applyBorder="1" applyAlignment="1">
      <alignment horizontal="right"/>
    </xf>
    <xf numFmtId="0" fontId="20" fillId="2" borderId="63" xfId="6" applyFont="1" applyFill="1" applyBorder="1"/>
    <xf numFmtId="2" fontId="20" fillId="2" borderId="65" xfId="6" applyNumberFormat="1" applyFont="1" applyFill="1" applyBorder="1" applyAlignment="1">
      <alignment horizontal="right"/>
    </xf>
    <xf numFmtId="0" fontId="46" fillId="5" borderId="64" xfId="6" applyFont="1" applyFill="1" applyBorder="1"/>
    <xf numFmtId="0" fontId="49" fillId="4" borderId="63" xfId="6" applyFont="1" applyFill="1" applyBorder="1" applyAlignment="1">
      <alignment horizontal="left"/>
    </xf>
    <xf numFmtId="0" fontId="7" fillId="4" borderId="65" xfId="6" applyFill="1" applyBorder="1"/>
    <xf numFmtId="0" fontId="7" fillId="2" borderId="65" xfId="6" applyFill="1" applyBorder="1" applyAlignment="1">
      <alignment horizontal="right"/>
    </xf>
    <xf numFmtId="0" fontId="20" fillId="0" borderId="86" xfId="6" applyFont="1" applyBorder="1"/>
    <xf numFmtId="49" fontId="7" fillId="2" borderId="65" xfId="6" applyNumberFormat="1" applyFill="1" applyBorder="1"/>
    <xf numFmtId="16" fontId="7" fillId="2" borderId="63" xfId="6" applyNumberFormat="1" applyFill="1" applyBorder="1"/>
    <xf numFmtId="2" fontId="20" fillId="2" borderId="65" xfId="6" applyNumberFormat="1" applyFont="1" applyFill="1" applyBorder="1" applyAlignment="1">
      <alignment horizontal="left"/>
    </xf>
    <xf numFmtId="0" fontId="7" fillId="0" borderId="63" xfId="6" applyBorder="1"/>
    <xf numFmtId="0" fontId="71" fillId="4" borderId="18" xfId="0" applyFont="1" applyFill="1" applyBorder="1" applyAlignment="1">
      <alignment horizontal="left"/>
    </xf>
    <xf numFmtId="0" fontId="53" fillId="0" borderId="95" xfId="0" applyFont="1" applyBorder="1" applyAlignment="1">
      <alignment horizontal="center" vertical="center"/>
    </xf>
    <xf numFmtId="0" fontId="123" fillId="0" borderId="0" xfId="3555" applyFont="1"/>
    <xf numFmtId="0" fontId="124" fillId="0" borderId="0" xfId="3555" applyFont="1" applyAlignment="1">
      <alignment horizontal="center" vertical="center"/>
    </xf>
    <xf numFmtId="0" fontId="125" fillId="0" borderId="0" xfId="3555" applyFont="1" applyAlignment="1">
      <alignment horizontal="center" vertical="center" shrinkToFit="1"/>
    </xf>
    <xf numFmtId="0" fontId="126" fillId="0" borderId="0" xfId="3555" applyFont="1" applyAlignment="1">
      <alignment vertical="center" shrinkToFit="1"/>
    </xf>
    <xf numFmtId="0" fontId="122" fillId="0" borderId="0" xfId="3555" applyFont="1"/>
    <xf numFmtId="0" fontId="1" fillId="15" borderId="96" xfId="3555" applyFill="1" applyBorder="1"/>
    <xf numFmtId="0" fontId="1" fillId="0" borderId="96" xfId="3555" applyBorder="1"/>
    <xf numFmtId="0" fontId="127" fillId="0" borderId="0" xfId="3555" applyFont="1" applyAlignment="1">
      <alignment horizontal="center"/>
    </xf>
    <xf numFmtId="14" fontId="124" fillId="5" borderId="0" xfId="3555" applyNumberFormat="1" applyFont="1" applyFill="1" applyAlignment="1" applyProtection="1">
      <alignment horizontal="center" vertical="center" shrinkToFit="1"/>
      <protection locked="0"/>
    </xf>
    <xf numFmtId="0" fontId="125" fillId="9" borderId="63" xfId="3555" applyFont="1" applyFill="1" applyBorder="1" applyAlignment="1">
      <alignment horizontal="center" vertical="center"/>
    </xf>
    <xf numFmtId="0" fontId="126" fillId="5" borderId="96" xfId="3555" applyFont="1" applyFill="1" applyBorder="1" applyAlignment="1" applyProtection="1">
      <alignment vertical="center" shrinkToFit="1"/>
      <protection locked="0"/>
    </xf>
    <xf numFmtId="49" fontId="123" fillId="0" borderId="0" xfId="3555" applyNumberFormat="1" applyFont="1"/>
    <xf numFmtId="14" fontId="124" fillId="0" borderId="0" xfId="3555" applyNumberFormat="1" applyFont="1" applyAlignment="1">
      <alignment horizontal="center" vertical="center" shrinkToFit="1"/>
    </xf>
    <xf numFmtId="0" fontId="126" fillId="0" borderId="0" xfId="3555" applyFont="1" applyAlignment="1">
      <alignment horizontal="right" vertical="center" shrinkToFit="1"/>
    </xf>
    <xf numFmtId="14" fontId="129" fillId="0" borderId="0" xfId="3555" applyNumberFormat="1" applyFont="1" applyAlignment="1">
      <alignment horizontal="center" vertical="center" shrinkToFit="1"/>
    </xf>
    <xf numFmtId="0" fontId="125" fillId="0" borderId="0" xfId="3555" applyFont="1" applyAlignment="1">
      <alignment horizontal="center" vertical="center"/>
    </xf>
    <xf numFmtId="0" fontId="126" fillId="0" borderId="0" xfId="3555" applyFont="1" applyAlignment="1">
      <alignment horizontal="center" vertical="center" shrinkToFit="1"/>
    </xf>
    <xf numFmtId="0" fontId="126" fillId="5" borderId="96" xfId="3555" applyFont="1" applyFill="1" applyBorder="1" applyAlignment="1" applyProtection="1">
      <alignment horizontal="left" vertical="center" shrinkToFit="1"/>
      <protection locked="0"/>
    </xf>
    <xf numFmtId="0" fontId="130" fillId="5" borderId="0" xfId="0" applyFont="1" applyFill="1"/>
    <xf numFmtId="0" fontId="117" fillId="0" borderId="18" xfId="0" applyFont="1" applyBorder="1" applyAlignment="1" applyProtection="1">
      <alignment horizontal="center"/>
      <protection locked="0"/>
    </xf>
    <xf numFmtId="49" fontId="78" fillId="0" borderId="98" xfId="0" applyNumberFormat="1" applyFont="1" applyBorder="1" applyAlignment="1" applyProtection="1">
      <alignment horizontal="center"/>
      <protection locked="0"/>
    </xf>
    <xf numFmtId="49" fontId="136" fillId="0" borderId="33" xfId="0" applyNumberFormat="1" applyFont="1" applyBorder="1" applyAlignment="1" applyProtection="1">
      <alignment horizontal="center"/>
      <protection locked="0"/>
    </xf>
    <xf numFmtId="0" fontId="138" fillId="0" borderId="107" xfId="0" applyFont="1" applyBorder="1" applyAlignment="1" applyProtection="1">
      <alignment horizontal="center"/>
      <protection locked="0"/>
    </xf>
    <xf numFmtId="0" fontId="140" fillId="0" borderId="101" xfId="0" applyFont="1" applyBorder="1" applyAlignment="1" applyProtection="1">
      <alignment horizontal="center"/>
      <protection locked="0"/>
    </xf>
    <xf numFmtId="0" fontId="141" fillId="0" borderId="107" xfId="0" applyFont="1" applyBorder="1" applyAlignment="1" applyProtection="1">
      <alignment horizontal="center" vertical="top"/>
      <protection locked="0"/>
    </xf>
    <xf numFmtId="0" fontId="138" fillId="4" borderId="107" xfId="0" applyFont="1" applyFill="1" applyBorder="1" applyAlignment="1" applyProtection="1">
      <alignment horizontal="center" vertical="top"/>
      <protection locked="0"/>
    </xf>
    <xf numFmtId="0" fontId="138" fillId="0" borderId="107" xfId="0" applyFont="1" applyBorder="1" applyAlignment="1" applyProtection="1">
      <alignment horizontal="center" vertical="top"/>
      <protection locked="0"/>
    </xf>
    <xf numFmtId="0" fontId="138" fillId="4" borderId="107" xfId="0" applyFont="1" applyFill="1" applyBorder="1" applyAlignment="1" applyProtection="1">
      <alignment horizontal="center"/>
      <protection locked="0"/>
    </xf>
    <xf numFmtId="0" fontId="138" fillId="4" borderId="35" xfId="0" applyFont="1" applyFill="1" applyBorder="1" applyAlignment="1" applyProtection="1">
      <alignment horizontal="center"/>
      <protection locked="0"/>
    </xf>
    <xf numFmtId="0" fontId="140" fillId="4" borderId="101" xfId="0" applyFont="1" applyFill="1" applyBorder="1" applyAlignment="1" applyProtection="1">
      <alignment horizontal="center"/>
      <protection locked="0"/>
    </xf>
    <xf numFmtId="0" fontId="138" fillId="0" borderId="35" xfId="0" applyFont="1" applyBorder="1" applyAlignment="1" applyProtection="1">
      <alignment horizontal="center"/>
      <protection locked="0"/>
    </xf>
    <xf numFmtId="0" fontId="64" fillId="4" borderId="56" xfId="0" applyFont="1" applyFill="1" applyBorder="1" applyAlignment="1">
      <alignment horizontal="center"/>
    </xf>
    <xf numFmtId="0" fontId="113" fillId="0" borderId="58" xfId="7" applyFont="1" applyBorder="1" applyAlignment="1">
      <alignment horizontal="left"/>
    </xf>
    <xf numFmtId="0" fontId="114" fillId="0" borderId="0" xfId="1782" applyFont="1" applyAlignment="1">
      <alignment vertical="center"/>
    </xf>
    <xf numFmtId="0" fontId="34" fillId="4" borderId="0" xfId="0" applyFont="1" applyFill="1" applyAlignment="1">
      <alignment horizontal="center" vertical="top" wrapText="1"/>
    </xf>
    <xf numFmtId="0" fontId="145" fillId="5" borderId="5" xfId="0" applyFont="1" applyFill="1" applyBorder="1" applyAlignment="1">
      <alignment horizontal="center"/>
    </xf>
    <xf numFmtId="0" fontId="146" fillId="8" borderId="93" xfId="0" applyFont="1" applyFill="1" applyBorder="1" applyAlignment="1">
      <alignment horizontal="center" vertical="center"/>
    </xf>
    <xf numFmtId="0" fontId="147" fillId="0" borderId="95" xfId="0" applyFont="1" applyBorder="1" applyAlignment="1">
      <alignment horizontal="center" vertical="center"/>
    </xf>
    <xf numFmtId="0" fontId="145" fillId="5" borderId="5" xfId="0" applyFont="1" applyFill="1" applyBorder="1" applyAlignment="1">
      <alignment horizontal="center" vertical="center"/>
    </xf>
    <xf numFmtId="0" fontId="148" fillId="4" borderId="1" xfId="0" applyFont="1" applyFill="1" applyBorder="1" applyAlignment="1">
      <alignment horizontal="center" vertical="center"/>
    </xf>
    <xf numFmtId="0" fontId="47" fillId="16" borderId="21" xfId="0" applyFont="1" applyFill="1" applyBorder="1" applyAlignment="1">
      <alignment horizontal="center"/>
    </xf>
    <xf numFmtId="0" fontId="87" fillId="4" borderId="0" xfId="0" applyFont="1" applyFill="1" applyAlignment="1">
      <alignment horizontal="center"/>
    </xf>
    <xf numFmtId="0" fontId="87" fillId="0" borderId="0" xfId="0" applyFont="1"/>
    <xf numFmtId="0" fontId="35" fillId="4" borderId="0" xfId="0" applyFont="1" applyFill="1" applyAlignment="1">
      <alignment horizontal="center"/>
    </xf>
    <xf numFmtId="0" fontId="53" fillId="0" borderId="110" xfId="0" applyFont="1" applyBorder="1" applyAlignment="1">
      <alignment horizontal="center" vertical="center"/>
    </xf>
    <xf numFmtId="0" fontId="144" fillId="12" borderId="5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top" wrapText="1"/>
    </xf>
    <xf numFmtId="0" fontId="65" fillId="5" borderId="19" xfId="0" applyFont="1" applyFill="1" applyBorder="1" applyAlignment="1">
      <alignment horizontal="left"/>
    </xf>
    <xf numFmtId="0" fontId="68" fillId="8" borderId="54" xfId="0" applyFont="1" applyFill="1" applyBorder="1" applyAlignment="1">
      <alignment horizontal="left" vertical="center"/>
    </xf>
    <xf numFmtId="0" fontId="51" fillId="4" borderId="1" xfId="0" applyFont="1" applyFill="1" applyBorder="1" applyAlignment="1">
      <alignment horizontal="left" vertical="center"/>
    </xf>
    <xf numFmtId="0" fontId="66" fillId="5" borderId="19" xfId="0" applyFont="1" applyFill="1" applyBorder="1" applyAlignment="1">
      <alignment horizontal="left" vertical="center"/>
    </xf>
    <xf numFmtId="0" fontId="14" fillId="16" borderId="67" xfId="0" applyFont="1" applyFill="1" applyBorder="1" applyAlignment="1">
      <alignment horizontal="left"/>
    </xf>
    <xf numFmtId="0" fontId="21" fillId="4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0" fontId="15" fillId="4" borderId="0" xfId="0" applyFont="1" applyFill="1" applyAlignment="1">
      <alignment horizontal="left"/>
    </xf>
    <xf numFmtId="0" fontId="44" fillId="4" borderId="110" xfId="0" applyFont="1" applyFill="1" applyBorder="1" applyAlignment="1" applyProtection="1">
      <alignment horizontal="left"/>
      <protection locked="0"/>
    </xf>
    <xf numFmtId="0" fontId="138" fillId="4" borderId="30" xfId="0" applyFont="1" applyFill="1" applyBorder="1" applyAlignment="1" applyProtection="1">
      <alignment horizontal="center"/>
      <protection locked="0"/>
    </xf>
    <xf numFmtId="0" fontId="138" fillId="4" borderId="0" xfId="0" applyFont="1" applyFill="1" applyAlignment="1" applyProtection="1">
      <alignment horizontal="center"/>
      <protection locked="0"/>
    </xf>
    <xf numFmtId="0" fontId="140" fillId="0" borderId="124" xfId="0" applyFont="1" applyBorder="1" applyAlignment="1" applyProtection="1">
      <alignment horizontal="center"/>
      <protection locked="0"/>
    </xf>
    <xf numFmtId="0" fontId="117" fillId="0" borderId="125" xfId="0" applyFont="1" applyBorder="1" applyAlignment="1" applyProtection="1">
      <alignment horizontal="center"/>
      <protection locked="0"/>
    </xf>
    <xf numFmtId="0" fontId="134" fillId="4" borderId="124" xfId="0" applyFont="1" applyFill="1" applyBorder="1" applyAlignment="1" applyProtection="1">
      <alignment horizontal="center"/>
      <protection locked="0"/>
    </xf>
    <xf numFmtId="49" fontId="134" fillId="4" borderId="124" xfId="0" applyNumberFormat="1" applyFont="1" applyFill="1" applyBorder="1" applyAlignment="1" applyProtection="1">
      <alignment horizontal="center"/>
      <protection locked="0"/>
    </xf>
    <xf numFmtId="0" fontId="151" fillId="4" borderId="2" xfId="0" applyFont="1" applyFill="1" applyBorder="1" applyAlignment="1">
      <alignment horizontal="center" vertical="center"/>
    </xf>
    <xf numFmtId="0" fontId="144" fillId="4" borderId="56" xfId="0" applyFont="1" applyFill="1" applyBorder="1" applyAlignment="1">
      <alignment horizontal="center"/>
    </xf>
    <xf numFmtId="0" fontId="126" fillId="5" borderId="96" xfId="3555" applyFont="1" applyFill="1" applyBorder="1" applyAlignment="1" applyProtection="1">
      <alignment horizontal="left" vertical="center" wrapText="1" shrinkToFit="1"/>
      <protection locked="0"/>
    </xf>
    <xf numFmtId="49" fontId="126" fillId="5" borderId="96" xfId="3555" applyNumberFormat="1" applyFont="1" applyFill="1" applyBorder="1" applyAlignment="1" applyProtection="1">
      <alignment horizontal="left" vertical="center" shrinkToFit="1"/>
      <protection locked="0"/>
    </xf>
    <xf numFmtId="0" fontId="108" fillId="24" borderId="2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18" fillId="21" borderId="2" xfId="0" applyFont="1" applyFill="1" applyBorder="1" applyAlignment="1">
      <alignment horizontal="center" vertical="center"/>
    </xf>
    <xf numFmtId="0" fontId="119" fillId="12" borderId="2" xfId="0" applyFont="1" applyFill="1" applyBorder="1" applyAlignment="1">
      <alignment horizontal="center" vertical="center"/>
    </xf>
    <xf numFmtId="0" fontId="144" fillId="12" borderId="87" xfId="0" applyFont="1" applyFill="1" applyBorder="1" applyAlignment="1">
      <alignment horizontal="center" vertical="center"/>
    </xf>
    <xf numFmtId="0" fontId="120" fillId="20" borderId="3" xfId="0" applyFont="1" applyFill="1" applyBorder="1" applyAlignment="1">
      <alignment horizontal="center" vertical="center"/>
    </xf>
    <xf numFmtId="0" fontId="121" fillId="20" borderId="90" xfId="0" applyFont="1" applyFill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11" fillId="4" borderId="107" xfId="0" applyFont="1" applyFill="1" applyBorder="1" applyAlignment="1" applyProtection="1">
      <alignment horizontal="center"/>
      <protection locked="0"/>
    </xf>
    <xf numFmtId="0" fontId="11" fillId="4" borderId="35" xfId="0" applyFont="1" applyFill="1" applyBorder="1" applyAlignment="1" applyProtection="1">
      <alignment horizontal="center"/>
      <protection locked="0"/>
    </xf>
    <xf numFmtId="0" fontId="44" fillId="4" borderId="33" xfId="0" applyFont="1" applyFill="1" applyBorder="1" applyAlignment="1" applyProtection="1">
      <alignment horizontal="left"/>
      <protection locked="0"/>
    </xf>
    <xf numFmtId="0" fontId="114" fillId="4" borderId="26" xfId="0" applyFont="1" applyFill="1" applyBorder="1" applyAlignment="1">
      <alignment horizontal="center" vertical="center"/>
    </xf>
    <xf numFmtId="0" fontId="153" fillId="4" borderId="7" xfId="0" applyFont="1" applyFill="1" applyBorder="1" applyAlignment="1">
      <alignment horizontal="center" vertical="center"/>
    </xf>
    <xf numFmtId="0" fontId="154" fillId="4" borderId="19" xfId="0" applyFont="1" applyFill="1" applyBorder="1" applyAlignment="1">
      <alignment horizontal="left" vertical="center"/>
    </xf>
    <xf numFmtId="0" fontId="153" fillId="4" borderId="63" xfId="63" applyFont="1" applyFill="1" applyBorder="1" applyAlignment="1">
      <alignment horizontal="center" vertical="center"/>
    </xf>
    <xf numFmtId="0" fontId="153" fillId="4" borderId="64" xfId="63" applyFont="1" applyFill="1" applyBorder="1" applyAlignment="1">
      <alignment horizontal="center" vertical="center"/>
    </xf>
    <xf numFmtId="0" fontId="114" fillId="22" borderId="19" xfId="0" applyFont="1" applyFill="1" applyBorder="1" applyAlignment="1">
      <alignment horizontal="left" vertical="center"/>
    </xf>
    <xf numFmtId="0" fontId="118" fillId="0" borderId="5" xfId="0" applyFont="1" applyBorder="1" applyAlignment="1">
      <alignment horizontal="center" vertical="center"/>
    </xf>
    <xf numFmtId="0" fontId="114" fillId="4" borderId="25" xfId="0" applyFont="1" applyFill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/>
    </xf>
    <xf numFmtId="0" fontId="155" fillId="4" borderId="25" xfId="0" applyFont="1" applyFill="1" applyBorder="1" applyAlignment="1">
      <alignment horizontal="center" vertical="center"/>
    </xf>
    <xf numFmtId="0" fontId="156" fillId="4" borderId="5" xfId="0" applyFont="1" applyFill="1" applyBorder="1" applyAlignment="1">
      <alignment horizontal="center" vertical="center"/>
    </xf>
    <xf numFmtId="0" fontId="157" fillId="4" borderId="19" xfId="0" applyFont="1" applyFill="1" applyBorder="1" applyAlignment="1">
      <alignment horizontal="left" vertical="center"/>
    </xf>
    <xf numFmtId="0" fontId="158" fillId="12" borderId="5" xfId="0" applyFont="1" applyFill="1" applyBorder="1" applyAlignment="1">
      <alignment horizontal="left" vertical="center"/>
    </xf>
    <xf numFmtId="0" fontId="156" fillId="4" borderId="64" xfId="63" applyFont="1" applyFill="1" applyBorder="1" applyAlignment="1">
      <alignment horizontal="center" vertical="center"/>
    </xf>
    <xf numFmtId="0" fontId="155" fillId="22" borderId="19" xfId="0" applyFont="1" applyFill="1" applyBorder="1" applyAlignment="1">
      <alignment horizontal="left" vertical="center"/>
    </xf>
    <xf numFmtId="0" fontId="156" fillId="0" borderId="5" xfId="0" applyFont="1" applyBorder="1" applyAlignment="1">
      <alignment horizontal="center" vertical="center"/>
    </xf>
    <xf numFmtId="0" fontId="156" fillId="4" borderId="63" xfId="63" applyFont="1" applyFill="1" applyBorder="1" applyAlignment="1">
      <alignment horizontal="center" vertical="center"/>
    </xf>
    <xf numFmtId="0" fontId="155" fillId="4" borderId="59" xfId="0" applyFont="1" applyFill="1" applyBorder="1" applyAlignment="1">
      <alignment horizontal="center" vertical="center"/>
    </xf>
    <xf numFmtId="0" fontId="156" fillId="4" borderId="121" xfId="0" applyFont="1" applyFill="1" applyBorder="1" applyAlignment="1">
      <alignment horizontal="center" vertical="center"/>
    </xf>
    <xf numFmtId="0" fontId="156" fillId="0" borderId="60" xfId="0" applyFont="1" applyBorder="1" applyAlignment="1">
      <alignment horizontal="center" vertical="center"/>
    </xf>
    <xf numFmtId="0" fontId="157" fillId="5" borderId="19" xfId="0" applyFont="1" applyFill="1" applyBorder="1" applyAlignment="1">
      <alignment horizontal="left" vertical="center"/>
    </xf>
    <xf numFmtId="0" fontId="156" fillId="4" borderId="75" xfId="63" applyFont="1" applyFill="1" applyBorder="1" applyAlignment="1">
      <alignment horizontal="center" vertical="center"/>
    </xf>
    <xf numFmtId="0" fontId="158" fillId="12" borderId="73" xfId="0" applyFont="1" applyFill="1" applyBorder="1" applyAlignment="1">
      <alignment horizontal="left" vertical="center"/>
    </xf>
    <xf numFmtId="0" fontId="156" fillId="4" borderId="76" xfId="63" applyFont="1" applyFill="1" applyBorder="1" applyAlignment="1">
      <alignment horizontal="center" vertical="center"/>
    </xf>
    <xf numFmtId="0" fontId="155" fillId="22" borderId="62" xfId="0" applyFont="1" applyFill="1" applyBorder="1" applyAlignment="1">
      <alignment horizontal="left" vertical="center"/>
    </xf>
    <xf numFmtId="0" fontId="118" fillId="12" borderId="5" xfId="0" applyFont="1" applyFill="1" applyBorder="1" applyAlignment="1">
      <alignment horizontal="left" vertical="center"/>
    </xf>
    <xf numFmtId="0" fontId="11" fillId="0" borderId="107" xfId="0" applyFont="1" applyBorder="1" applyAlignment="1" applyProtection="1">
      <alignment horizontal="center"/>
      <protection locked="0"/>
    </xf>
    <xf numFmtId="0" fontId="77" fillId="0" borderId="124" xfId="0" applyFont="1" applyBorder="1" applyAlignment="1" applyProtection="1">
      <alignment horizontal="center"/>
      <protection locked="0"/>
    </xf>
    <xf numFmtId="0" fontId="163" fillId="4" borderId="26" xfId="0" applyFont="1" applyFill="1" applyBorder="1" applyAlignment="1">
      <alignment horizontal="center" vertical="center"/>
    </xf>
    <xf numFmtId="0" fontId="163" fillId="4" borderId="63" xfId="63" applyFont="1" applyFill="1" applyBorder="1" applyAlignment="1">
      <alignment horizontal="center" vertical="center"/>
    </xf>
    <xf numFmtId="0" fontId="164" fillId="5" borderId="63" xfId="63" applyFont="1" applyFill="1" applyBorder="1" applyAlignment="1">
      <alignment horizontal="center" vertical="center"/>
    </xf>
    <xf numFmtId="0" fontId="118" fillId="12" borderId="5" xfId="0" applyFont="1" applyFill="1" applyBorder="1" applyAlignment="1">
      <alignment horizontal="left" vertical="top"/>
    </xf>
    <xf numFmtId="0" fontId="64" fillId="5" borderId="56" xfId="0" applyFont="1" applyFill="1" applyBorder="1" applyAlignment="1">
      <alignment horizontal="center"/>
    </xf>
    <xf numFmtId="0" fontId="139" fillId="0" borderId="35" xfId="0" applyFont="1" applyBorder="1" applyAlignment="1" applyProtection="1">
      <alignment horizontal="center"/>
      <protection locked="0"/>
    </xf>
    <xf numFmtId="0" fontId="139" fillId="0" borderId="0" xfId="0" applyFont="1" applyAlignment="1" applyProtection="1">
      <alignment horizontal="center"/>
      <protection locked="0"/>
    </xf>
    <xf numFmtId="0" fontId="162" fillId="4" borderId="30" xfId="0" applyFont="1" applyFill="1" applyBorder="1" applyAlignment="1" applyProtection="1">
      <alignment horizontal="center" vertical="center" wrapText="1"/>
      <protection locked="0"/>
    </xf>
    <xf numFmtId="0" fontId="162" fillId="4" borderId="109" xfId="0" applyFont="1" applyFill="1" applyBorder="1" applyAlignment="1" applyProtection="1">
      <alignment horizontal="center" vertical="center" wrapText="1"/>
      <protection locked="0"/>
    </xf>
    <xf numFmtId="0" fontId="162" fillId="4" borderId="0" xfId="0" applyFont="1" applyFill="1" applyAlignment="1" applyProtection="1">
      <alignment horizontal="center" vertical="center" wrapText="1"/>
      <protection locked="0"/>
    </xf>
    <xf numFmtId="0" fontId="162" fillId="4" borderId="101" xfId="0" applyFont="1" applyFill="1" applyBorder="1" applyAlignment="1" applyProtection="1">
      <alignment horizontal="center" vertical="center" wrapText="1"/>
      <protection locked="0"/>
    </xf>
    <xf numFmtId="0" fontId="161" fillId="4" borderId="108" xfId="0" applyFont="1" applyFill="1" applyBorder="1" applyAlignment="1" applyProtection="1">
      <alignment horizontal="center" vertical="center" wrapText="1"/>
      <protection locked="0"/>
    </xf>
    <xf numFmtId="0" fontId="161" fillId="4" borderId="109" xfId="0" applyFont="1" applyFill="1" applyBorder="1" applyAlignment="1" applyProtection="1">
      <alignment horizontal="center" vertical="center" wrapText="1"/>
      <protection locked="0"/>
    </xf>
    <xf numFmtId="0" fontId="161" fillId="4" borderId="0" xfId="0" applyFont="1" applyFill="1" applyAlignment="1" applyProtection="1">
      <alignment horizontal="center" vertical="center" wrapText="1"/>
      <protection locked="0"/>
    </xf>
    <xf numFmtId="0" fontId="161" fillId="4" borderId="101" xfId="0" applyFont="1" applyFill="1" applyBorder="1" applyAlignment="1" applyProtection="1">
      <alignment horizontal="center" vertical="center" wrapText="1"/>
      <protection locked="0"/>
    </xf>
    <xf numFmtId="0" fontId="139" fillId="4" borderId="35" xfId="0" applyFont="1" applyFill="1" applyBorder="1" applyAlignment="1" applyProtection="1">
      <alignment horizontal="center"/>
      <protection locked="0"/>
    </xf>
    <xf numFmtId="0" fontId="139" fillId="4" borderId="0" xfId="0" applyFont="1" applyFill="1" applyAlignment="1" applyProtection="1">
      <alignment horizontal="center"/>
      <protection locked="0"/>
    </xf>
    <xf numFmtId="49" fontId="149" fillId="4" borderId="122" xfId="0" applyNumberFormat="1" applyFont="1" applyFill="1" applyBorder="1" applyAlignment="1" applyProtection="1">
      <alignment horizontal="center"/>
      <protection locked="0"/>
    </xf>
    <xf numFmtId="49" fontId="149" fillId="4" borderId="32" xfId="0" applyNumberFormat="1" applyFont="1" applyFill="1" applyBorder="1" applyAlignment="1" applyProtection="1">
      <alignment horizontal="center"/>
      <protection locked="0"/>
    </xf>
    <xf numFmtId="0" fontId="162" fillId="4" borderId="124" xfId="0" applyFont="1" applyFill="1" applyBorder="1" applyAlignment="1" applyProtection="1">
      <alignment horizontal="center" vertical="center" wrapText="1"/>
      <protection locked="0"/>
    </xf>
    <xf numFmtId="0" fontId="142" fillId="3" borderId="22" xfId="0" applyFont="1" applyFill="1" applyBorder="1" applyAlignment="1" applyProtection="1">
      <alignment horizontal="center" vertical="center"/>
      <protection locked="0"/>
    </xf>
    <xf numFmtId="0" fontId="142" fillId="3" borderId="111" xfId="0" applyFont="1" applyFill="1" applyBorder="1" applyAlignment="1" applyProtection="1">
      <alignment horizontal="center" vertical="center"/>
      <protection locked="0"/>
    </xf>
    <xf numFmtId="0" fontId="142" fillId="3" borderId="112" xfId="0" applyFont="1" applyFill="1" applyBorder="1" applyAlignment="1" applyProtection="1">
      <alignment horizontal="center" vertical="center"/>
      <protection locked="0"/>
    </xf>
    <xf numFmtId="0" fontId="11" fillId="4" borderId="108" xfId="7" applyFont="1" applyFill="1" applyBorder="1" applyAlignment="1">
      <alignment horizontal="center" vertical="center" wrapText="1"/>
    </xf>
    <xf numFmtId="0" fontId="11" fillId="4" borderId="109" xfId="7" applyFont="1" applyFill="1" applyBorder="1" applyAlignment="1">
      <alignment horizontal="center" vertical="center" wrapText="1"/>
    </xf>
    <xf numFmtId="0" fontId="150" fillId="3" borderId="22" xfId="0" applyFont="1" applyFill="1" applyBorder="1" applyAlignment="1" applyProtection="1">
      <alignment horizontal="center" vertical="center"/>
      <protection locked="0"/>
    </xf>
    <xf numFmtId="0" fontId="150" fillId="3" borderId="111" xfId="0" applyFont="1" applyFill="1" applyBorder="1" applyAlignment="1" applyProtection="1">
      <alignment horizontal="center" vertical="center"/>
      <protection locked="0"/>
    </xf>
    <xf numFmtId="0" fontId="150" fillId="3" borderId="113" xfId="0" applyFont="1" applyFill="1" applyBorder="1" applyAlignment="1" applyProtection="1">
      <alignment horizontal="center" vertical="center"/>
      <protection locked="0"/>
    </xf>
    <xf numFmtId="0" fontId="161" fillId="4" borderId="30" xfId="0" applyFont="1" applyFill="1" applyBorder="1" applyAlignment="1" applyProtection="1">
      <alignment horizontal="center" vertical="center" wrapText="1"/>
      <protection locked="0"/>
    </xf>
    <xf numFmtId="0" fontId="162" fillId="4" borderId="128" xfId="0" applyFont="1" applyFill="1" applyBorder="1" applyAlignment="1" applyProtection="1">
      <alignment horizontal="center" vertical="center" wrapText="1"/>
      <protection locked="0"/>
    </xf>
    <xf numFmtId="0" fontId="38" fillId="0" borderId="35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0" fontId="137" fillId="3" borderId="104" xfId="0" applyFont="1" applyFill="1" applyBorder="1" applyAlignment="1" applyProtection="1">
      <alignment horizontal="center" vertical="center"/>
      <protection locked="0"/>
    </xf>
    <xf numFmtId="0" fontId="137" fillId="3" borderId="105" xfId="0" applyFont="1" applyFill="1" applyBorder="1" applyAlignment="1" applyProtection="1">
      <alignment horizontal="center" vertical="center"/>
      <protection locked="0"/>
    </xf>
    <xf numFmtId="0" fontId="137" fillId="3" borderId="106" xfId="0" applyFont="1" applyFill="1" applyBorder="1" applyAlignment="1" applyProtection="1">
      <alignment horizontal="center" vertical="center"/>
      <protection locked="0"/>
    </xf>
    <xf numFmtId="16" fontId="11" fillId="0" borderId="108" xfId="7" applyNumberFormat="1" applyFont="1" applyBorder="1" applyAlignment="1">
      <alignment horizontal="center" vertical="center" wrapText="1"/>
    </xf>
    <xf numFmtId="16" fontId="11" fillId="0" borderId="109" xfId="7" applyNumberFormat="1" applyFont="1" applyBorder="1" applyAlignment="1">
      <alignment horizontal="center" vertical="center" wrapText="1"/>
    </xf>
    <xf numFmtId="0" fontId="11" fillId="0" borderId="108" xfId="7" applyFont="1" applyBorder="1" applyAlignment="1">
      <alignment horizontal="center" vertical="center" wrapText="1"/>
    </xf>
    <xf numFmtId="0" fontId="11" fillId="0" borderId="109" xfId="7" applyFont="1" applyBorder="1" applyAlignment="1">
      <alignment horizontal="center" vertical="center" wrapText="1"/>
    </xf>
    <xf numFmtId="0" fontId="109" fillId="5" borderId="30" xfId="0" applyFont="1" applyFill="1" applyBorder="1" applyAlignment="1" applyProtection="1">
      <alignment horizontal="center" vertical="center" wrapText="1"/>
      <protection locked="0"/>
    </xf>
    <xf numFmtId="0" fontId="109" fillId="5" borderId="109" xfId="0" applyFont="1" applyFill="1" applyBorder="1" applyAlignment="1" applyProtection="1">
      <alignment horizontal="center" vertical="center" wrapText="1"/>
      <protection locked="0"/>
    </xf>
    <xf numFmtId="0" fontId="109" fillId="5" borderId="0" xfId="0" applyFont="1" applyFill="1" applyAlignment="1" applyProtection="1">
      <alignment horizontal="center" vertical="center" wrapText="1"/>
      <protection locked="0"/>
    </xf>
    <xf numFmtId="0" fontId="109" fillId="5" borderId="124" xfId="0" applyFont="1" applyFill="1" applyBorder="1" applyAlignment="1" applyProtection="1">
      <alignment horizontal="center" vertical="center" wrapText="1"/>
      <protection locked="0"/>
    </xf>
    <xf numFmtId="0" fontId="165" fillId="5" borderId="30" xfId="0" applyFont="1" applyFill="1" applyBorder="1" applyAlignment="1" applyProtection="1">
      <alignment horizontal="center" vertical="center" wrapText="1"/>
      <protection locked="0"/>
    </xf>
    <xf numFmtId="0" fontId="165" fillId="5" borderId="109" xfId="0" applyFont="1" applyFill="1" applyBorder="1" applyAlignment="1" applyProtection="1">
      <alignment horizontal="center" vertical="center" wrapText="1"/>
      <protection locked="0"/>
    </xf>
    <xf numFmtId="0" fontId="165" fillId="5" borderId="0" xfId="0" applyFont="1" applyFill="1" applyAlignment="1" applyProtection="1">
      <alignment horizontal="center" vertical="center" wrapText="1"/>
      <protection locked="0"/>
    </xf>
    <xf numFmtId="0" fontId="165" fillId="5" borderId="124" xfId="0" applyFont="1" applyFill="1" applyBorder="1" applyAlignment="1" applyProtection="1">
      <alignment horizontal="center" vertical="center" wrapText="1"/>
      <protection locked="0"/>
    </xf>
    <xf numFmtId="0" fontId="143" fillId="0" borderId="118" xfId="0" applyFont="1" applyBorder="1" applyAlignment="1">
      <alignment horizontal="center"/>
    </xf>
    <xf numFmtId="0" fontId="143" fillId="0" borderId="119" xfId="0" applyFont="1" applyBorder="1" applyAlignment="1">
      <alignment horizontal="center"/>
    </xf>
    <xf numFmtId="0" fontId="143" fillId="0" borderId="120" xfId="0" applyFont="1" applyBorder="1" applyAlignment="1">
      <alignment horizontal="center"/>
    </xf>
    <xf numFmtId="14" fontId="44" fillId="0" borderId="85" xfId="0" applyNumberFormat="1" applyFont="1" applyBorder="1" applyAlignment="1" applyProtection="1">
      <alignment horizontal="center"/>
      <protection locked="0"/>
    </xf>
    <xf numFmtId="14" fontId="44" fillId="0" borderId="97" xfId="0" applyNumberFormat="1" applyFont="1" applyBorder="1" applyAlignment="1" applyProtection="1">
      <alignment horizontal="center"/>
      <protection locked="0"/>
    </xf>
    <xf numFmtId="14" fontId="44" fillId="0" borderId="103" xfId="0" applyNumberFormat="1" applyFont="1" applyBorder="1" applyAlignment="1" applyProtection="1">
      <alignment horizontal="center"/>
      <protection locked="0"/>
    </xf>
    <xf numFmtId="0" fontId="116" fillId="4" borderId="108" xfId="7" applyFont="1" applyFill="1" applyBorder="1" applyAlignment="1">
      <alignment horizontal="center" vertical="center" wrapText="1"/>
    </xf>
    <xf numFmtId="0" fontId="116" fillId="4" borderId="109" xfId="7" applyFont="1" applyFill="1" applyBorder="1" applyAlignment="1">
      <alignment horizontal="center" vertical="center" wrapText="1"/>
    </xf>
    <xf numFmtId="0" fontId="11" fillId="4" borderId="30" xfId="7" applyFont="1" applyFill="1" applyBorder="1" applyAlignment="1">
      <alignment horizontal="center" vertical="center" wrapText="1"/>
    </xf>
    <xf numFmtId="0" fontId="161" fillId="0" borderId="30" xfId="0" applyFont="1" applyBorder="1" applyAlignment="1" applyProtection="1">
      <alignment horizontal="center" vertical="center" wrapText="1"/>
      <protection locked="0"/>
    </xf>
    <xf numFmtId="0" fontId="161" fillId="0" borderId="109" xfId="0" applyFont="1" applyBorder="1" applyAlignment="1" applyProtection="1">
      <alignment horizontal="center" vertical="center" wrapText="1"/>
      <protection locked="0"/>
    </xf>
    <xf numFmtId="0" fontId="161" fillId="0" borderId="0" xfId="0" applyFont="1" applyAlignment="1" applyProtection="1">
      <alignment horizontal="center" vertical="center" wrapText="1"/>
      <protection locked="0"/>
    </xf>
    <xf numFmtId="0" fontId="161" fillId="0" borderId="124" xfId="0" applyFont="1" applyBorder="1" applyAlignment="1" applyProtection="1">
      <alignment horizontal="center" vertical="center" wrapText="1"/>
      <protection locked="0"/>
    </xf>
    <xf numFmtId="0" fontId="150" fillId="3" borderId="123" xfId="0" applyFont="1" applyFill="1" applyBorder="1" applyAlignment="1" applyProtection="1">
      <alignment horizontal="center" vertical="center"/>
      <protection locked="0"/>
    </xf>
    <xf numFmtId="0" fontId="150" fillId="3" borderId="112" xfId="0" applyFont="1" applyFill="1" applyBorder="1" applyAlignment="1" applyProtection="1">
      <alignment horizontal="center" vertical="center"/>
      <protection locked="0"/>
    </xf>
    <xf numFmtId="0" fontId="162" fillId="4" borderId="108" xfId="0" applyFont="1" applyFill="1" applyBorder="1" applyAlignment="1" applyProtection="1">
      <alignment horizontal="center" vertical="center" wrapText="1"/>
      <protection locked="0"/>
    </xf>
    <xf numFmtId="49" fontId="11" fillId="0" borderId="31" xfId="0" applyNumberFormat="1" applyFont="1" applyBorder="1" applyAlignment="1" applyProtection="1">
      <alignment horizontal="center"/>
      <protection locked="0"/>
    </xf>
    <xf numFmtId="49" fontId="11" fillId="0" borderId="32" xfId="0" applyNumberFormat="1" applyFont="1" applyBorder="1" applyAlignment="1" applyProtection="1">
      <alignment horizontal="center"/>
      <protection locked="0"/>
    </xf>
    <xf numFmtId="0" fontId="80" fillId="20" borderId="22" xfId="0" applyFont="1" applyFill="1" applyBorder="1" applyAlignment="1" applyProtection="1">
      <alignment horizontal="center"/>
      <protection locked="0"/>
    </xf>
    <xf numFmtId="0" fontId="80" fillId="20" borderId="65" xfId="0" applyFont="1" applyFill="1" applyBorder="1" applyAlignment="1" applyProtection="1">
      <alignment horizontal="center"/>
      <protection locked="0"/>
    </xf>
    <xf numFmtId="0" fontId="80" fillId="20" borderId="66" xfId="0" applyFont="1" applyFill="1" applyBorder="1" applyAlignment="1" applyProtection="1">
      <alignment horizontal="center"/>
      <protection locked="0"/>
    </xf>
    <xf numFmtId="0" fontId="41" fillId="5" borderId="57" xfId="0" applyFont="1" applyFill="1" applyBorder="1" applyAlignment="1">
      <alignment horizontal="center" vertical="center"/>
    </xf>
    <xf numFmtId="0" fontId="42" fillId="5" borderId="69" xfId="0" applyFont="1" applyFill="1" applyBorder="1" applyAlignment="1">
      <alignment horizontal="center" vertical="center"/>
    </xf>
    <xf numFmtId="0" fontId="42" fillId="5" borderId="70" xfId="0" applyFont="1" applyFill="1" applyBorder="1" applyAlignment="1">
      <alignment horizontal="center" vertical="center"/>
    </xf>
    <xf numFmtId="0" fontId="46" fillId="0" borderId="30" xfId="0" applyFont="1" applyBorder="1" applyAlignment="1" applyProtection="1">
      <alignment horizontal="center" vertical="center" wrapText="1"/>
      <protection locked="0"/>
    </xf>
    <xf numFmtId="0" fontId="46" fillId="0" borderId="76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74" xfId="0" applyFont="1" applyBorder="1" applyAlignment="1" applyProtection="1">
      <alignment horizontal="center" vertical="center" wrapText="1"/>
      <protection locked="0"/>
    </xf>
    <xf numFmtId="0" fontId="81" fillId="0" borderId="32" xfId="0" applyFont="1" applyBorder="1" applyAlignment="1">
      <alignment horizontal="center" vertical="center" wrapText="1"/>
    </xf>
    <xf numFmtId="0" fontId="80" fillId="5" borderId="22" xfId="0" applyFont="1" applyFill="1" applyBorder="1" applyAlignment="1" applyProtection="1">
      <alignment horizontal="center"/>
      <protection locked="0"/>
    </xf>
    <xf numFmtId="0" fontId="80" fillId="5" borderId="65" xfId="0" applyFont="1" applyFill="1" applyBorder="1" applyAlignment="1" applyProtection="1">
      <alignment horizontal="center"/>
      <protection locked="0"/>
    </xf>
    <xf numFmtId="0" fontId="80" fillId="5" borderId="66" xfId="0" applyFont="1" applyFill="1" applyBorder="1" applyAlignment="1" applyProtection="1">
      <alignment horizontal="center"/>
      <protection locked="0"/>
    </xf>
    <xf numFmtId="0" fontId="131" fillId="23" borderId="22" xfId="0" applyFont="1" applyFill="1" applyBorder="1" applyAlignment="1" applyProtection="1">
      <alignment horizontal="center" vertical="center"/>
      <protection locked="0"/>
    </xf>
    <xf numFmtId="0" fontId="131" fillId="23" borderId="111" xfId="0" applyFont="1" applyFill="1" applyBorder="1" applyAlignment="1" applyProtection="1">
      <alignment horizontal="center" vertical="center"/>
      <protection locked="0"/>
    </xf>
    <xf numFmtId="0" fontId="131" fillId="23" borderId="112" xfId="0" applyFont="1" applyFill="1" applyBorder="1" applyAlignment="1" applyProtection="1">
      <alignment horizontal="center" vertical="center"/>
      <protection locked="0"/>
    </xf>
    <xf numFmtId="0" fontId="132" fillId="0" borderId="30" xfId="0" applyFont="1" applyBorder="1" applyAlignment="1" applyProtection="1">
      <alignment horizontal="center" vertical="center" wrapText="1"/>
      <protection locked="0"/>
    </xf>
    <xf numFmtId="0" fontId="132" fillId="0" borderId="126" xfId="0" applyFont="1" applyBorder="1" applyAlignment="1" applyProtection="1">
      <alignment horizontal="center" vertical="center" wrapText="1"/>
      <protection locked="0"/>
    </xf>
    <xf numFmtId="0" fontId="132" fillId="0" borderId="0" xfId="0" applyFont="1" applyAlignment="1" applyProtection="1">
      <alignment horizontal="center" vertical="center" wrapText="1"/>
      <protection locked="0"/>
    </xf>
    <xf numFmtId="0" fontId="132" fillId="0" borderId="127" xfId="0" applyFont="1" applyBorder="1" applyAlignment="1" applyProtection="1">
      <alignment horizontal="center" vertical="center" wrapText="1"/>
      <protection locked="0"/>
    </xf>
    <xf numFmtId="0" fontId="132" fillId="0" borderId="108" xfId="0" applyFont="1" applyBorder="1" applyAlignment="1" applyProtection="1">
      <alignment horizontal="center" vertical="center" wrapText="1"/>
      <protection locked="0"/>
    </xf>
    <xf numFmtId="0" fontId="132" fillId="0" borderId="109" xfId="0" applyFont="1" applyBorder="1" applyAlignment="1" applyProtection="1">
      <alignment horizontal="center" vertical="center" wrapText="1"/>
      <protection locked="0"/>
    </xf>
    <xf numFmtId="0" fontId="132" fillId="0" borderId="124" xfId="0" applyFont="1" applyBorder="1" applyAlignment="1" applyProtection="1">
      <alignment horizontal="center" vertical="center" wrapText="1"/>
      <protection locked="0"/>
    </xf>
    <xf numFmtId="0" fontId="133" fillId="4" borderId="35" xfId="0" applyFont="1" applyFill="1" applyBorder="1" applyAlignment="1" applyProtection="1">
      <alignment horizontal="center"/>
      <protection locked="0"/>
    </xf>
    <xf numFmtId="0" fontId="133" fillId="4" borderId="0" xfId="0" applyFont="1" applyFill="1" applyAlignment="1" applyProtection="1">
      <alignment horizontal="center"/>
      <protection locked="0"/>
    </xf>
    <xf numFmtId="49" fontId="11" fillId="0" borderId="99" xfId="0" applyNumberFormat="1" applyFont="1" applyBorder="1" applyAlignment="1" applyProtection="1">
      <alignment horizontal="center"/>
      <protection locked="0"/>
    </xf>
    <xf numFmtId="49" fontId="11" fillId="0" borderId="97" xfId="0" applyNumberFormat="1" applyFont="1" applyBorder="1" applyAlignment="1" applyProtection="1">
      <alignment horizontal="center"/>
      <protection locked="0"/>
    </xf>
    <xf numFmtId="49" fontId="11" fillId="0" borderId="102" xfId="0" applyNumberFormat="1" applyFont="1" applyBorder="1" applyAlignment="1" applyProtection="1">
      <alignment horizontal="center"/>
      <protection locked="0"/>
    </xf>
    <xf numFmtId="49" fontId="135" fillId="0" borderId="100" xfId="0" applyNumberFormat="1" applyFont="1" applyBorder="1" applyAlignment="1" applyProtection="1">
      <alignment horizontal="center"/>
      <protection locked="0"/>
    </xf>
    <xf numFmtId="49" fontId="135" fillId="0" borderId="32" xfId="0" applyNumberFormat="1" applyFont="1" applyBorder="1" applyAlignment="1" applyProtection="1">
      <alignment horizontal="center"/>
      <protection locked="0"/>
    </xf>
    <xf numFmtId="14" fontId="101" fillId="15" borderId="67" xfId="1782" applyNumberFormat="1" applyFont="1" applyFill="1" applyBorder="1" applyAlignment="1">
      <alignment horizontal="center" vertical="center"/>
    </xf>
    <xf numFmtId="14" fontId="102" fillId="15" borderId="84" xfId="1782" applyNumberFormat="1" applyFont="1" applyFill="1" applyBorder="1" applyAlignment="1">
      <alignment vertical="center"/>
    </xf>
    <xf numFmtId="0" fontId="93" fillId="0" borderId="0" xfId="1782" applyFont="1" applyAlignment="1">
      <alignment horizontal="center" vertical="center"/>
    </xf>
    <xf numFmtId="0" fontId="94" fillId="0" borderId="0" xfId="1782" applyFont="1" applyAlignment="1">
      <alignment vertical="center"/>
    </xf>
    <xf numFmtId="14" fontId="99" fillId="0" borderId="82" xfId="1782" applyNumberFormat="1" applyFont="1" applyBorder="1" applyAlignment="1">
      <alignment horizontal="center" vertical="center"/>
    </xf>
    <xf numFmtId="14" fontId="100" fillId="0" borderId="68" xfId="1782" applyNumberFormat="1" applyFont="1" applyBorder="1" applyAlignment="1">
      <alignment vertical="center"/>
    </xf>
    <xf numFmtId="0" fontId="83" fillId="0" borderId="77" xfId="1782" applyFont="1" applyBorder="1" applyAlignment="1">
      <alignment horizontal="center" textRotation="60"/>
    </xf>
    <xf numFmtId="0" fontId="83" fillId="0" borderId="78" xfId="1782" applyFont="1" applyBorder="1" applyAlignment="1">
      <alignment horizontal="center" textRotation="60"/>
    </xf>
    <xf numFmtId="0" fontId="87" fillId="0" borderId="39" xfId="1782" applyFont="1" applyBorder="1" applyAlignment="1">
      <alignment horizontal="center" vertical="center" textRotation="60"/>
    </xf>
    <xf numFmtId="0" fontId="87" fillId="0" borderId="40" xfId="1782" applyFont="1" applyBorder="1" applyAlignment="1">
      <alignment horizontal="center" vertical="center" textRotation="60"/>
    </xf>
    <xf numFmtId="0" fontId="159" fillId="0" borderId="114" xfId="1782" applyFont="1" applyBorder="1" applyAlignment="1">
      <alignment horizontal="center" vertical="center" wrapText="1"/>
    </xf>
    <xf numFmtId="0" fontId="159" fillId="0" borderId="115" xfId="1782" applyFont="1" applyBorder="1" applyAlignment="1">
      <alignment horizontal="center" vertical="center" wrapText="1"/>
    </xf>
    <xf numFmtId="0" fontId="87" fillId="0" borderId="19" xfId="1782" applyFont="1" applyBorder="1" applyAlignment="1">
      <alignment horizontal="center" vertical="center" textRotation="60"/>
    </xf>
    <xf numFmtId="0" fontId="87" fillId="0" borderId="81" xfId="1782" applyFont="1" applyBorder="1" applyAlignment="1">
      <alignment horizontal="center" vertical="center" textRotation="60"/>
    </xf>
    <xf numFmtId="0" fontId="98" fillId="21" borderId="19" xfId="1782" applyFont="1" applyFill="1" applyBorder="1" applyAlignment="1">
      <alignment horizontal="center" vertical="center" wrapText="1"/>
    </xf>
    <xf numFmtId="0" fontId="98" fillId="21" borderId="81" xfId="1782" applyFont="1" applyFill="1" applyBorder="1" applyAlignment="1">
      <alignment horizontal="center" vertical="center" wrapText="1"/>
    </xf>
    <xf numFmtId="0" fontId="97" fillId="8" borderId="19" xfId="1782" applyFont="1" applyFill="1" applyBorder="1" applyAlignment="1">
      <alignment horizontal="center" vertical="center" wrapText="1"/>
    </xf>
    <xf numFmtId="0" fontId="97" fillId="8" borderId="81" xfId="1782" applyFont="1" applyFill="1" applyBorder="1" applyAlignment="1">
      <alignment horizontal="center" vertical="center" wrapText="1"/>
    </xf>
    <xf numFmtId="0" fontId="160" fillId="0" borderId="116" xfId="1782" applyFont="1" applyBorder="1" applyAlignment="1">
      <alignment horizontal="center" vertical="center" wrapText="1"/>
    </xf>
    <xf numFmtId="0" fontId="160" fillId="0" borderId="117" xfId="1782" applyFont="1" applyBorder="1" applyAlignment="1">
      <alignment horizontal="center" vertical="center" wrapText="1"/>
    </xf>
    <xf numFmtId="0" fontId="20" fillId="0" borderId="114" xfId="1782" applyFont="1" applyBorder="1" applyAlignment="1">
      <alignment horizontal="center" vertical="center" wrapText="1"/>
    </xf>
    <xf numFmtId="0" fontId="20" fillId="0" borderId="115" xfId="1782" applyFont="1" applyBorder="1" applyAlignment="1">
      <alignment horizontal="center" vertical="center" wrapText="1"/>
    </xf>
    <xf numFmtId="0" fontId="96" fillId="6" borderId="19" xfId="1782" applyFont="1" applyFill="1" applyBorder="1" applyAlignment="1">
      <alignment horizontal="center" vertical="center" wrapText="1"/>
    </xf>
    <xf numFmtId="0" fontId="96" fillId="6" borderId="81" xfId="1782" applyFont="1" applyFill="1" applyBorder="1" applyAlignment="1">
      <alignment horizontal="center" vertical="center" wrapText="1"/>
    </xf>
    <xf numFmtId="0" fontId="90" fillId="0" borderId="0" xfId="1782" applyFont="1" applyAlignment="1">
      <alignment horizontal="left" vertical="center"/>
    </xf>
    <xf numFmtId="0" fontId="85" fillId="0" borderId="0" xfId="1782" applyFont="1" applyAlignment="1" applyProtection="1">
      <alignment horizontal="right"/>
      <protection locked="0"/>
    </xf>
    <xf numFmtId="0" fontId="95" fillId="12" borderId="19" xfId="1782" applyFont="1" applyFill="1" applyBorder="1" applyAlignment="1">
      <alignment horizontal="center" vertical="center" wrapText="1"/>
    </xf>
    <xf numFmtId="0" fontId="95" fillId="12" borderId="81" xfId="1782" applyFont="1" applyFill="1" applyBorder="1" applyAlignment="1">
      <alignment horizontal="center" vertical="center" wrapText="1"/>
    </xf>
    <xf numFmtId="0" fontId="106" fillId="12" borderId="19" xfId="1782" applyFont="1" applyFill="1" applyBorder="1" applyAlignment="1">
      <alignment horizontal="center" vertical="center" wrapText="1"/>
    </xf>
    <xf numFmtId="0" fontId="106" fillId="12" borderId="81" xfId="1782" applyFont="1" applyFill="1" applyBorder="1" applyAlignment="1">
      <alignment horizontal="center" vertical="center" wrapText="1"/>
    </xf>
    <xf numFmtId="0" fontId="111" fillId="0" borderId="72" xfId="1782" applyFont="1" applyBorder="1" applyAlignment="1">
      <alignment horizontal="center" vertical="top" wrapText="1"/>
    </xf>
    <xf numFmtId="0" fontId="111" fillId="0" borderId="83" xfId="1782" applyFont="1" applyBorder="1" applyAlignment="1">
      <alignment horizontal="center" vertical="top" wrapText="1"/>
    </xf>
    <xf numFmtId="0" fontId="110" fillId="0" borderId="72" xfId="1782" applyFont="1" applyBorder="1" applyAlignment="1">
      <alignment horizontal="center" vertical="top" wrapText="1"/>
    </xf>
    <xf numFmtId="0" fontId="110" fillId="0" borderId="83" xfId="1782" applyFont="1" applyBorder="1" applyAlignment="1">
      <alignment horizontal="center" vertical="top" wrapText="1"/>
    </xf>
    <xf numFmtId="0" fontId="20" fillId="0" borderId="72" xfId="1782" applyFont="1" applyBorder="1" applyAlignment="1">
      <alignment horizontal="center" vertical="top" wrapText="1"/>
    </xf>
    <xf numFmtId="0" fontId="20" fillId="0" borderId="83" xfId="1782" applyFont="1" applyBorder="1" applyAlignment="1">
      <alignment horizontal="center" vertical="top" wrapText="1"/>
    </xf>
    <xf numFmtId="0" fontId="104" fillId="21" borderId="19" xfId="1782" applyFont="1" applyFill="1" applyBorder="1" applyAlignment="1">
      <alignment horizontal="center" vertical="center" wrapText="1"/>
    </xf>
    <xf numFmtId="0" fontId="104" fillId="21" borderId="81" xfId="1782" applyFont="1" applyFill="1" applyBorder="1" applyAlignment="1">
      <alignment horizontal="center" vertical="center" wrapText="1"/>
    </xf>
    <xf numFmtId="167" fontId="128" fillId="25" borderId="0" xfId="3555" applyNumberFormat="1" applyFont="1" applyFill="1" applyAlignment="1">
      <alignment horizontal="center" vertical="center" textRotation="90"/>
    </xf>
    <xf numFmtId="0" fontId="54" fillId="5" borderId="27" xfId="0" applyFont="1" applyFill="1" applyBorder="1" applyAlignment="1">
      <alignment horizontal="center" vertical="center" wrapText="1"/>
    </xf>
    <xf numFmtId="0" fontId="54" fillId="5" borderId="28" xfId="0" applyFont="1" applyFill="1" applyBorder="1" applyAlignment="1">
      <alignment horizontal="center" vertical="center" wrapText="1"/>
    </xf>
    <xf numFmtId="0" fontId="54" fillId="5" borderId="29" xfId="0" applyFont="1" applyFill="1" applyBorder="1" applyAlignment="1">
      <alignment horizontal="center" vertical="center" wrapText="1"/>
    </xf>
    <xf numFmtId="0" fontId="56" fillId="12" borderId="37" xfId="0" applyFont="1" applyFill="1" applyBorder="1" applyAlignment="1">
      <alignment horizontal="center" vertical="center" wrapText="1"/>
    </xf>
    <xf numFmtId="0" fontId="56" fillId="13" borderId="37" xfId="0" applyFont="1" applyFill="1" applyBorder="1" applyAlignment="1">
      <alignment horizontal="center" vertical="center" wrapText="1"/>
    </xf>
    <xf numFmtId="0" fontId="61" fillId="15" borderId="25" xfId="0" applyFont="1" applyFill="1" applyBorder="1" applyAlignment="1">
      <alignment horizontal="center" vertical="top" wrapText="1"/>
    </xf>
    <xf numFmtId="0" fontId="61" fillId="15" borderId="43" xfId="0" applyFont="1" applyFill="1" applyBorder="1" applyAlignment="1">
      <alignment horizontal="center" vertical="top" wrapText="1"/>
    </xf>
    <xf numFmtId="0" fontId="61" fillId="15" borderId="44" xfId="0" applyFont="1" applyFill="1" applyBorder="1" applyAlignment="1">
      <alignment horizontal="center" vertical="top" wrapText="1"/>
    </xf>
    <xf numFmtId="14" fontId="20" fillId="4" borderId="42" xfId="0" applyNumberFormat="1" applyFont="1" applyFill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166" fontId="59" fillId="4" borderId="3" xfId="0" applyNumberFormat="1" applyFont="1" applyFill="1" applyBorder="1" applyAlignment="1">
      <alignment horizontal="center" vertical="center" wrapText="1"/>
    </xf>
    <xf numFmtId="166" fontId="59" fillId="4" borderId="5" xfId="0" applyNumberFormat="1" applyFont="1" applyFill="1" applyBorder="1" applyAlignment="1">
      <alignment horizontal="center" vertical="center" wrapText="1"/>
    </xf>
    <xf numFmtId="0" fontId="61" fillId="15" borderId="25" xfId="0" applyFont="1" applyFill="1" applyBorder="1" applyAlignment="1">
      <alignment horizontal="center" vertical="center" wrapText="1"/>
    </xf>
    <xf numFmtId="0" fontId="61" fillId="15" borderId="43" xfId="0" applyFont="1" applyFill="1" applyBorder="1" applyAlignment="1">
      <alignment horizontal="center" vertical="center" wrapText="1"/>
    </xf>
    <xf numFmtId="14" fontId="20" fillId="4" borderId="38" xfId="0" applyNumberFormat="1" applyFont="1" applyFill="1" applyBorder="1" applyAlignment="1">
      <alignment horizontal="center" vertical="center" wrapText="1"/>
    </xf>
    <xf numFmtId="0" fontId="58" fillId="4" borderId="21" xfId="0" applyFont="1" applyFill="1" applyBorder="1" applyAlignment="1">
      <alignment horizontal="center" vertical="center" wrapText="1"/>
    </xf>
    <xf numFmtId="166" fontId="59" fillId="4" borderId="7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44" xfId="0" applyFont="1" applyFill="1" applyBorder="1" applyAlignment="1">
      <alignment horizontal="center" vertical="center" wrapText="1"/>
    </xf>
    <xf numFmtId="0" fontId="61" fillId="4" borderId="43" xfId="0" applyFont="1" applyFill="1" applyBorder="1" applyAlignment="1">
      <alignment horizontal="center" vertical="center" wrapText="1"/>
    </xf>
    <xf numFmtId="0" fontId="61" fillId="15" borderId="44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4" fontId="20" fillId="4" borderId="51" xfId="0" applyNumberFormat="1" applyFont="1" applyFill="1" applyBorder="1" applyAlignment="1">
      <alignment horizontal="center" vertical="center" wrapText="1"/>
    </xf>
    <xf numFmtId="0" fontId="58" fillId="4" borderId="5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" fillId="2" borderId="55" xfId="6" applyFill="1" applyBorder="1" applyAlignment="1">
      <alignment horizontal="left"/>
    </xf>
    <xf numFmtId="0" fontId="7" fillId="2" borderId="14" xfId="6" applyFill="1" applyBorder="1" applyAlignment="1">
      <alignment horizontal="left"/>
    </xf>
    <xf numFmtId="0" fontId="31" fillId="0" borderId="55" xfId="6" applyFont="1" applyBorder="1" applyAlignment="1">
      <alignment horizontal="left" vertical="top" wrapText="1"/>
    </xf>
    <xf numFmtId="0" fontId="31" fillId="0" borderId="13" xfId="6" applyFont="1" applyBorder="1" applyAlignment="1">
      <alignment horizontal="left" vertical="top"/>
    </xf>
    <xf numFmtId="0" fontId="31" fillId="0" borderId="14" xfId="6" applyFont="1" applyBorder="1" applyAlignment="1">
      <alignment horizontal="left" vertical="top"/>
    </xf>
    <xf numFmtId="0" fontId="7" fillId="2" borderId="63" xfId="6" applyFill="1" applyBorder="1" applyAlignment="1">
      <alignment horizontal="left"/>
    </xf>
    <xf numFmtId="0" fontId="7" fillId="2" borderId="64" xfId="6" applyFill="1" applyBorder="1" applyAlignment="1">
      <alignment horizontal="left"/>
    </xf>
    <xf numFmtId="0" fontId="31" fillId="0" borderId="63" xfId="6" applyFont="1" applyBorder="1" applyAlignment="1">
      <alignment horizontal="left" vertical="top" wrapText="1"/>
    </xf>
    <xf numFmtId="0" fontId="31" fillId="0" borderId="65" xfId="6" applyFont="1" applyBorder="1" applyAlignment="1">
      <alignment horizontal="left" vertical="top"/>
    </xf>
    <xf numFmtId="0" fontId="31" fillId="0" borderId="64" xfId="6" applyFont="1" applyBorder="1" applyAlignment="1">
      <alignment horizontal="left" vertical="top"/>
    </xf>
    <xf numFmtId="0" fontId="87" fillId="0" borderId="131" xfId="1782" applyFont="1" applyBorder="1" applyAlignment="1">
      <alignment horizontal="center" vertical="center" textRotation="60"/>
    </xf>
    <xf numFmtId="0" fontId="87" fillId="0" borderId="132" xfId="1782" applyFont="1" applyBorder="1" applyAlignment="1">
      <alignment horizontal="center" vertical="center" textRotation="60"/>
    </xf>
    <xf numFmtId="0" fontId="166" fillId="15" borderId="77" xfId="1782" applyFont="1" applyFill="1" applyBorder="1" applyAlignment="1">
      <alignment horizontal="center" vertical="center" wrapText="1"/>
    </xf>
    <xf numFmtId="0" fontId="166" fillId="15" borderId="78" xfId="1782" applyFont="1" applyFill="1" applyBorder="1" applyAlignment="1">
      <alignment horizontal="center" vertical="center" wrapText="1"/>
    </xf>
    <xf numFmtId="0" fontId="166" fillId="15" borderId="129" xfId="1782" applyFont="1" applyFill="1" applyBorder="1" applyAlignment="1">
      <alignment horizontal="center" vertical="center" wrapText="1"/>
    </xf>
    <xf numFmtId="0" fontId="166" fillId="15" borderId="130" xfId="1782" applyFont="1" applyFill="1" applyBorder="1" applyAlignment="1">
      <alignment horizontal="center" vertical="center" wrapText="1"/>
    </xf>
    <xf numFmtId="0" fontId="166" fillId="15" borderId="79" xfId="1782" applyFont="1" applyFill="1" applyBorder="1" applyAlignment="1">
      <alignment horizontal="center" vertical="center" wrapText="1"/>
    </xf>
    <xf numFmtId="0" fontId="166" fillId="15" borderId="80" xfId="1782" applyFont="1" applyFill="1" applyBorder="1" applyAlignment="1">
      <alignment horizontal="center" vertical="center" wrapText="1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438150</xdr:colOff>
      <xdr:row>234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zoomScale="90" zoomScaleNormal="90" workbookViewId="0">
      <selection activeCell="D6" sqref="D6"/>
    </sheetView>
  </sheetViews>
  <sheetFormatPr defaultRowHeight="14.25"/>
  <cols>
    <col min="1" max="1" width="11" style="38" customWidth="1"/>
    <col min="2" max="3" width="5.7109375" style="37" customWidth="1"/>
    <col min="4" max="4" width="22.7109375" style="38" customWidth="1"/>
    <col min="5" max="6" width="5.7109375" style="37" customWidth="1"/>
    <col min="7" max="7" width="22.7109375" style="38" customWidth="1"/>
    <col min="8" max="9" width="5.7109375" style="37" customWidth="1"/>
    <col min="10" max="10" width="22.7109375" style="38" customWidth="1"/>
    <col min="11" max="12" width="5.7109375" style="37" customWidth="1"/>
    <col min="13" max="13" width="22.7109375" style="38" customWidth="1"/>
    <col min="14" max="15" width="5.7109375" style="37" customWidth="1"/>
    <col min="16" max="16" width="22.7109375" style="38" customWidth="1"/>
    <col min="17" max="16384" width="9.140625" style="38"/>
  </cols>
  <sheetData>
    <row r="1" spans="2:16" s="36" customFormat="1" ht="15">
      <c r="B1" s="35"/>
      <c r="C1" s="35"/>
      <c r="E1" s="37"/>
      <c r="F1" s="37"/>
      <c r="H1" s="37"/>
      <c r="I1" s="37"/>
      <c r="K1" s="37"/>
      <c r="L1" s="37"/>
      <c r="N1" s="37"/>
      <c r="O1" s="37"/>
    </row>
    <row r="4" spans="2:16" ht="15">
      <c r="H4" s="35"/>
      <c r="I4" s="35"/>
      <c r="J4" s="39"/>
    </row>
    <row r="6" spans="2:16" ht="22.5" customHeight="1"/>
    <row r="7" spans="2:16" ht="22.5" customHeight="1">
      <c r="B7" s="454" t="s">
        <v>208</v>
      </c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6"/>
    </row>
    <row r="8" spans="2:16" ht="2.25" customHeight="1">
      <c r="B8" s="40"/>
      <c r="P8" s="41"/>
    </row>
    <row r="9" spans="2:16" s="36" customFormat="1" ht="15">
      <c r="B9" s="433" t="s">
        <v>51</v>
      </c>
      <c r="C9" s="434"/>
      <c r="D9" s="435"/>
      <c r="E9" s="433" t="s">
        <v>6</v>
      </c>
      <c r="F9" s="434"/>
      <c r="G9" s="435"/>
      <c r="H9" s="433" t="s">
        <v>52</v>
      </c>
      <c r="I9" s="434"/>
      <c r="J9" s="435"/>
      <c r="K9" s="433" t="s">
        <v>7</v>
      </c>
      <c r="L9" s="434"/>
      <c r="M9" s="435"/>
      <c r="N9" s="433" t="s">
        <v>8</v>
      </c>
      <c r="O9" s="434"/>
      <c r="P9" s="435"/>
    </row>
    <row r="10" spans="2:16" s="42" customFormat="1" ht="12.75">
      <c r="B10" s="436">
        <v>45194</v>
      </c>
      <c r="C10" s="437"/>
      <c r="D10" s="438"/>
      <c r="E10" s="436">
        <f>B10+1</f>
        <v>45195</v>
      </c>
      <c r="F10" s="437"/>
      <c r="G10" s="438"/>
      <c r="H10" s="436">
        <f t="shared" ref="H10" si="0">E10+1</f>
        <v>45196</v>
      </c>
      <c r="I10" s="437"/>
      <c r="J10" s="438"/>
      <c r="K10" s="436">
        <f t="shared" ref="K10" si="1">H10+1</f>
        <v>45197</v>
      </c>
      <c r="L10" s="437"/>
      <c r="M10" s="438"/>
      <c r="N10" s="436">
        <f t="shared" ref="N10" si="2">K10+1</f>
        <v>45198</v>
      </c>
      <c r="O10" s="437"/>
      <c r="P10" s="438"/>
    </row>
    <row r="11" spans="2:16" s="5" customFormat="1" ht="13.5" customHeight="1">
      <c r="B11" s="418" t="s">
        <v>133</v>
      </c>
      <c r="C11" s="419"/>
      <c r="D11" s="420"/>
      <c r="E11" s="418" t="str">
        <f>B11</f>
        <v>Polévky</v>
      </c>
      <c r="F11" s="419"/>
      <c r="G11" s="420"/>
      <c r="H11" s="418" t="str">
        <f>E11</f>
        <v>Polévky</v>
      </c>
      <c r="I11" s="419"/>
      <c r="J11" s="420"/>
      <c r="K11" s="418" t="str">
        <f>H11</f>
        <v>Polévky</v>
      </c>
      <c r="L11" s="419"/>
      <c r="M11" s="420"/>
      <c r="N11" s="418" t="str">
        <f>K11</f>
        <v>Polévky</v>
      </c>
      <c r="O11" s="419"/>
      <c r="P11" s="420"/>
    </row>
    <row r="12" spans="2:16" s="42" customFormat="1" ht="30" customHeight="1">
      <c r="B12" s="303" t="s">
        <v>45</v>
      </c>
      <c r="C12" s="423" t="s">
        <v>134</v>
      </c>
      <c r="D12" s="424"/>
      <c r="E12" s="303" t="s">
        <v>45</v>
      </c>
      <c r="F12" s="421" t="s">
        <v>135</v>
      </c>
      <c r="G12" s="422"/>
      <c r="H12" s="303" t="s">
        <v>45</v>
      </c>
      <c r="I12" s="423" t="s">
        <v>136</v>
      </c>
      <c r="J12" s="424"/>
      <c r="K12" s="303" t="s">
        <v>45</v>
      </c>
      <c r="L12" s="439" t="s">
        <v>137</v>
      </c>
      <c r="M12" s="440"/>
      <c r="N12" s="303" t="s">
        <v>45</v>
      </c>
      <c r="O12" s="423" t="s">
        <v>138</v>
      </c>
      <c r="P12" s="424"/>
    </row>
    <row r="13" spans="2:16" s="42" customFormat="1" ht="12.95" customHeight="1">
      <c r="B13" s="391" t="s">
        <v>48</v>
      </c>
      <c r="C13" s="392"/>
      <c r="D13" s="304" t="s">
        <v>110</v>
      </c>
      <c r="E13" s="391" t="s">
        <v>48</v>
      </c>
      <c r="F13" s="392"/>
      <c r="G13" s="304" t="s">
        <v>139</v>
      </c>
      <c r="H13" s="391" t="s">
        <v>48</v>
      </c>
      <c r="I13" s="392"/>
      <c r="J13" s="304" t="s">
        <v>206</v>
      </c>
      <c r="K13" s="391" t="s">
        <v>48</v>
      </c>
      <c r="L13" s="392"/>
      <c r="M13" s="304" t="s">
        <v>141</v>
      </c>
      <c r="N13" s="391" t="s">
        <v>48</v>
      </c>
      <c r="O13" s="392"/>
      <c r="P13" s="304" t="s">
        <v>130</v>
      </c>
    </row>
    <row r="14" spans="2:16" s="43" customFormat="1" ht="12.95" customHeight="1">
      <c r="B14" s="403" t="s">
        <v>176</v>
      </c>
      <c r="C14" s="404"/>
      <c r="D14" s="336">
        <v>0</v>
      </c>
      <c r="E14" s="403" t="s">
        <v>176</v>
      </c>
      <c r="F14" s="404"/>
      <c r="G14" s="336">
        <v>0</v>
      </c>
      <c r="H14" s="403" t="s">
        <v>176</v>
      </c>
      <c r="I14" s="404"/>
      <c r="J14" s="336">
        <v>0</v>
      </c>
      <c r="K14" s="403" t="s">
        <v>176</v>
      </c>
      <c r="L14" s="404"/>
      <c r="M14" s="336">
        <v>0</v>
      </c>
      <c r="N14" s="403" t="s">
        <v>176</v>
      </c>
      <c r="O14" s="404"/>
      <c r="P14" s="336">
        <v>0</v>
      </c>
    </row>
    <row r="15" spans="2:16" s="42" customFormat="1" ht="30" customHeight="1">
      <c r="B15" s="305" t="s">
        <v>46</v>
      </c>
      <c r="C15" s="409" t="s">
        <v>142</v>
      </c>
      <c r="D15" s="410"/>
      <c r="E15" s="306" t="s">
        <v>46</v>
      </c>
      <c r="F15" s="409" t="s">
        <v>143</v>
      </c>
      <c r="G15" s="410"/>
      <c r="H15" s="306" t="s">
        <v>46</v>
      </c>
      <c r="I15" s="409" t="s">
        <v>144</v>
      </c>
      <c r="J15" s="410"/>
      <c r="K15" s="307" t="s">
        <v>46</v>
      </c>
      <c r="L15" s="441" t="s">
        <v>207</v>
      </c>
      <c r="M15" s="410"/>
      <c r="N15" s="307" t="s">
        <v>46</v>
      </c>
      <c r="O15" s="409" t="s">
        <v>145</v>
      </c>
      <c r="P15" s="410"/>
    </row>
    <row r="16" spans="2:16" s="42" customFormat="1" ht="12.95" customHeight="1">
      <c r="B16" s="391" t="s">
        <v>48</v>
      </c>
      <c r="C16" s="392"/>
      <c r="D16" s="304" t="s">
        <v>146</v>
      </c>
      <c r="E16" s="391" t="s">
        <v>48</v>
      </c>
      <c r="F16" s="392"/>
      <c r="G16" s="304" t="s">
        <v>140</v>
      </c>
      <c r="H16" s="391" t="s">
        <v>48</v>
      </c>
      <c r="I16" s="392"/>
      <c r="J16" s="304" t="s">
        <v>147</v>
      </c>
      <c r="K16" s="391" t="s">
        <v>48</v>
      </c>
      <c r="L16" s="392"/>
      <c r="M16" s="339" t="s">
        <v>140</v>
      </c>
      <c r="N16" s="391" t="s">
        <v>48</v>
      </c>
      <c r="O16" s="392"/>
      <c r="P16" s="304" t="s">
        <v>148</v>
      </c>
    </row>
    <row r="17" spans="2:17" s="43" customFormat="1" ht="12.95" customHeight="1">
      <c r="B17" s="403" t="s">
        <v>176</v>
      </c>
      <c r="C17" s="404"/>
      <c r="D17" s="336">
        <v>0</v>
      </c>
      <c r="E17" s="403" t="s">
        <v>176</v>
      </c>
      <c r="F17" s="404"/>
      <c r="G17" s="336">
        <v>0</v>
      </c>
      <c r="H17" s="403" t="s">
        <v>176</v>
      </c>
      <c r="I17" s="404"/>
      <c r="J17" s="336">
        <v>0</v>
      </c>
      <c r="K17" s="403" t="s">
        <v>176</v>
      </c>
      <c r="L17" s="404"/>
      <c r="M17" s="336">
        <v>0</v>
      </c>
      <c r="N17" s="403" t="s">
        <v>176</v>
      </c>
      <c r="O17" s="404"/>
      <c r="P17" s="336">
        <v>0</v>
      </c>
    </row>
    <row r="18" spans="2:17" s="5" customFormat="1" ht="15.95" customHeight="1">
      <c r="B18" s="406" t="s">
        <v>149</v>
      </c>
      <c r="C18" s="407"/>
      <c r="D18" s="408"/>
      <c r="E18" s="406" t="str">
        <f>B18</f>
        <v>Hlavní jídla</v>
      </c>
      <c r="F18" s="407"/>
      <c r="G18" s="408"/>
      <c r="H18" s="406" t="str">
        <f>E18</f>
        <v>Hlavní jídla</v>
      </c>
      <c r="I18" s="407"/>
      <c r="J18" s="408"/>
      <c r="K18" s="406" t="str">
        <f>H18</f>
        <v>Hlavní jídla</v>
      </c>
      <c r="L18" s="407"/>
      <c r="M18" s="408"/>
      <c r="N18" s="406" t="str">
        <f>K18</f>
        <v>Hlavní jídla</v>
      </c>
      <c r="O18" s="407"/>
      <c r="P18" s="408"/>
    </row>
    <row r="19" spans="2:17" s="42" customFormat="1" ht="39.950000000000003" customHeight="1">
      <c r="B19" s="308" t="s">
        <v>45</v>
      </c>
      <c r="C19" s="448" t="s">
        <v>203</v>
      </c>
      <c r="D19" s="394"/>
      <c r="E19" s="308" t="s">
        <v>45</v>
      </c>
      <c r="F19" s="397" t="s">
        <v>205</v>
      </c>
      <c r="G19" s="398"/>
      <c r="H19" s="308" t="s">
        <v>45</v>
      </c>
      <c r="I19" s="397" t="s">
        <v>210</v>
      </c>
      <c r="J19" s="398"/>
      <c r="K19" s="308" t="s">
        <v>45</v>
      </c>
      <c r="L19" s="397" t="s">
        <v>204</v>
      </c>
      <c r="M19" s="398"/>
      <c r="N19" s="308" t="s">
        <v>45</v>
      </c>
      <c r="O19" s="397" t="s">
        <v>173</v>
      </c>
      <c r="P19" s="398"/>
    </row>
    <row r="20" spans="2:17" s="42" customFormat="1" ht="30" customHeight="1">
      <c r="B20" s="309"/>
      <c r="C20" s="395"/>
      <c r="D20" s="396"/>
      <c r="E20" s="309"/>
      <c r="F20" s="399"/>
      <c r="G20" s="400"/>
      <c r="H20" s="309"/>
      <c r="I20" s="399"/>
      <c r="J20" s="400"/>
      <c r="K20" s="309"/>
      <c r="L20" s="399"/>
      <c r="M20" s="400"/>
      <c r="N20" s="309"/>
      <c r="O20" s="399"/>
      <c r="P20" s="400"/>
    </row>
    <row r="21" spans="2:17" s="42" customFormat="1" ht="12.95" customHeight="1">
      <c r="B21" s="401" t="s">
        <v>48</v>
      </c>
      <c r="C21" s="402"/>
      <c r="D21" s="310" t="s">
        <v>150</v>
      </c>
      <c r="E21" s="401" t="s">
        <v>48</v>
      </c>
      <c r="F21" s="402"/>
      <c r="G21" s="310" t="s">
        <v>151</v>
      </c>
      <c r="H21" s="401" t="s">
        <v>48</v>
      </c>
      <c r="I21" s="402"/>
      <c r="J21" s="310" t="s">
        <v>184</v>
      </c>
      <c r="K21" s="401" t="s">
        <v>48</v>
      </c>
      <c r="L21" s="402"/>
      <c r="M21" s="310" t="s">
        <v>172</v>
      </c>
      <c r="N21" s="401" t="s">
        <v>48</v>
      </c>
      <c r="O21" s="402"/>
      <c r="P21" s="310" t="s">
        <v>174</v>
      </c>
    </row>
    <row r="22" spans="2:17" s="43" customFormat="1" ht="12.95" customHeight="1">
      <c r="B22" s="403" t="s">
        <v>176</v>
      </c>
      <c r="C22" s="404"/>
      <c r="D22" s="336">
        <v>0</v>
      </c>
      <c r="E22" s="403" t="s">
        <v>176</v>
      </c>
      <c r="F22" s="404"/>
      <c r="G22" s="336">
        <v>0</v>
      </c>
      <c r="H22" s="403" t="s">
        <v>176</v>
      </c>
      <c r="I22" s="404"/>
      <c r="J22" s="336">
        <v>0</v>
      </c>
      <c r="K22" s="403" t="s">
        <v>176</v>
      </c>
      <c r="L22" s="404"/>
      <c r="M22" s="336">
        <v>0</v>
      </c>
      <c r="N22" s="403" t="s">
        <v>176</v>
      </c>
      <c r="O22" s="404"/>
      <c r="P22" s="336">
        <v>0</v>
      </c>
    </row>
    <row r="23" spans="2:17" s="42" customFormat="1" ht="39.950000000000003" customHeight="1">
      <c r="B23" s="308" t="s">
        <v>46</v>
      </c>
      <c r="C23" s="397" t="s">
        <v>189</v>
      </c>
      <c r="D23" s="398"/>
      <c r="E23" s="308" t="s">
        <v>46</v>
      </c>
      <c r="F23" s="397" t="s">
        <v>183</v>
      </c>
      <c r="G23" s="398"/>
      <c r="H23" s="308" t="s">
        <v>46</v>
      </c>
      <c r="I23" s="397" t="s">
        <v>152</v>
      </c>
      <c r="J23" s="398"/>
      <c r="K23" s="308" t="s">
        <v>46</v>
      </c>
      <c r="L23" s="397" t="s">
        <v>186</v>
      </c>
      <c r="M23" s="398"/>
      <c r="N23" s="308" t="s">
        <v>46</v>
      </c>
      <c r="O23" s="393" t="s">
        <v>178</v>
      </c>
      <c r="P23" s="394"/>
    </row>
    <row r="24" spans="2:17" s="42" customFormat="1" ht="30" customHeight="1">
      <c r="B24" s="309"/>
      <c r="C24" s="399"/>
      <c r="D24" s="400"/>
      <c r="E24" s="309"/>
      <c r="F24" s="399"/>
      <c r="G24" s="400"/>
      <c r="H24" s="309"/>
      <c r="I24" s="399"/>
      <c r="J24" s="400"/>
      <c r="K24" s="309"/>
      <c r="L24" s="399"/>
      <c r="M24" s="400"/>
      <c r="N24" s="309"/>
      <c r="O24" s="395"/>
      <c r="P24" s="396"/>
      <c r="Q24" s="92"/>
    </row>
    <row r="25" spans="2:17" s="42" customFormat="1" ht="12.95" customHeight="1">
      <c r="B25" s="401" t="s">
        <v>48</v>
      </c>
      <c r="C25" s="402"/>
      <c r="D25" s="310" t="s">
        <v>214</v>
      </c>
      <c r="E25" s="401" t="s">
        <v>48</v>
      </c>
      <c r="F25" s="402"/>
      <c r="G25" s="310" t="s">
        <v>175</v>
      </c>
      <c r="H25" s="401" t="s">
        <v>48</v>
      </c>
      <c r="I25" s="402"/>
      <c r="J25" s="310" t="s">
        <v>153</v>
      </c>
      <c r="K25" s="401" t="s">
        <v>48</v>
      </c>
      <c r="L25" s="402"/>
      <c r="M25" s="310" t="s">
        <v>185</v>
      </c>
      <c r="N25" s="401" t="s">
        <v>48</v>
      </c>
      <c r="O25" s="402"/>
      <c r="P25" s="310" t="s">
        <v>151</v>
      </c>
    </row>
    <row r="26" spans="2:17" s="43" customFormat="1" ht="12.95" customHeight="1">
      <c r="B26" s="403" t="s">
        <v>176</v>
      </c>
      <c r="C26" s="404"/>
      <c r="D26" s="336">
        <v>0</v>
      </c>
      <c r="E26" s="403" t="s">
        <v>176</v>
      </c>
      <c r="F26" s="404"/>
      <c r="G26" s="336">
        <v>0</v>
      </c>
      <c r="H26" s="403" t="s">
        <v>176</v>
      </c>
      <c r="I26" s="404"/>
      <c r="J26" s="336">
        <v>0</v>
      </c>
      <c r="K26" s="403" t="s">
        <v>176</v>
      </c>
      <c r="L26" s="404"/>
      <c r="M26" s="336">
        <v>0</v>
      </c>
      <c r="N26" s="403" t="s">
        <v>176</v>
      </c>
      <c r="O26" s="404"/>
      <c r="P26" s="336">
        <v>0</v>
      </c>
    </row>
    <row r="27" spans="2:17" s="42" customFormat="1" ht="39.950000000000003" customHeight="1">
      <c r="B27" s="308" t="s">
        <v>47</v>
      </c>
      <c r="C27" s="397" t="s">
        <v>155</v>
      </c>
      <c r="D27" s="398"/>
      <c r="E27" s="308" t="s">
        <v>47</v>
      </c>
      <c r="F27" s="397" t="s">
        <v>154</v>
      </c>
      <c r="G27" s="398"/>
      <c r="H27" s="355" t="s">
        <v>47</v>
      </c>
      <c r="I27" s="393" t="s">
        <v>209</v>
      </c>
      <c r="J27" s="415"/>
      <c r="K27" s="308" t="s">
        <v>47</v>
      </c>
      <c r="L27" s="414" t="s">
        <v>179</v>
      </c>
      <c r="M27" s="398"/>
      <c r="N27" s="384" t="s">
        <v>47</v>
      </c>
      <c r="O27" s="393" t="s">
        <v>216</v>
      </c>
      <c r="P27" s="415"/>
    </row>
    <row r="28" spans="2:17" s="42" customFormat="1" ht="30" customHeight="1">
      <c r="B28" s="309"/>
      <c r="C28" s="399"/>
      <c r="D28" s="400"/>
      <c r="E28" s="309"/>
      <c r="F28" s="399"/>
      <c r="G28" s="400"/>
      <c r="H28" s="356"/>
      <c r="I28" s="395"/>
      <c r="J28" s="405"/>
      <c r="K28" s="309"/>
      <c r="L28" s="399"/>
      <c r="M28" s="400"/>
      <c r="N28" s="207"/>
      <c r="O28" s="395"/>
      <c r="P28" s="405"/>
    </row>
    <row r="29" spans="2:17" s="42" customFormat="1" ht="12.95" customHeight="1">
      <c r="B29" s="401" t="s">
        <v>48</v>
      </c>
      <c r="C29" s="402"/>
      <c r="D29" s="310" t="s">
        <v>157</v>
      </c>
      <c r="E29" s="401" t="s">
        <v>48</v>
      </c>
      <c r="F29" s="402"/>
      <c r="G29" s="310" t="s">
        <v>156</v>
      </c>
      <c r="H29" s="391" t="s">
        <v>48</v>
      </c>
      <c r="I29" s="392"/>
      <c r="J29" s="339" t="s">
        <v>175</v>
      </c>
      <c r="K29" s="401" t="s">
        <v>48</v>
      </c>
      <c r="L29" s="402"/>
      <c r="M29" s="310" t="s">
        <v>180</v>
      </c>
      <c r="N29" s="416" t="s">
        <v>48</v>
      </c>
      <c r="O29" s="417"/>
      <c r="P29" s="385" t="s">
        <v>217</v>
      </c>
    </row>
    <row r="30" spans="2:17" s="43" customFormat="1" ht="12.95" customHeight="1">
      <c r="B30" s="403" t="s">
        <v>176</v>
      </c>
      <c r="C30" s="404"/>
      <c r="D30" s="336">
        <v>0</v>
      </c>
      <c r="E30" s="403" t="s">
        <v>176</v>
      </c>
      <c r="F30" s="404"/>
      <c r="G30" s="336">
        <v>0</v>
      </c>
      <c r="H30" s="403" t="s">
        <v>176</v>
      </c>
      <c r="I30" s="404"/>
      <c r="J30" s="357">
        <v>0</v>
      </c>
      <c r="K30" s="403" t="s">
        <v>176</v>
      </c>
      <c r="L30" s="404"/>
      <c r="M30" s="336">
        <v>0</v>
      </c>
      <c r="N30" s="403" t="s">
        <v>176</v>
      </c>
      <c r="O30" s="404"/>
      <c r="P30" s="336">
        <v>0</v>
      </c>
    </row>
    <row r="31" spans="2:17" s="42" customFormat="1" ht="15.95" customHeight="1">
      <c r="B31" s="446" t="s">
        <v>177</v>
      </c>
      <c r="C31" s="412"/>
      <c r="D31" s="447"/>
      <c r="E31" s="411" t="s">
        <v>177</v>
      </c>
      <c r="F31" s="412"/>
      <c r="G31" s="447"/>
      <c r="H31" s="411" t="s">
        <v>177</v>
      </c>
      <c r="I31" s="412"/>
      <c r="J31" s="447"/>
      <c r="K31" s="411" t="s">
        <v>177</v>
      </c>
      <c r="L31" s="412"/>
      <c r="M31" s="447"/>
      <c r="N31" s="411" t="s">
        <v>177</v>
      </c>
      <c r="O31" s="412"/>
      <c r="P31" s="413"/>
    </row>
    <row r="32" spans="2:17" s="42" customFormat="1" ht="39.950000000000003" customHeight="1">
      <c r="B32" s="303" t="s">
        <v>69</v>
      </c>
      <c r="C32" s="442" t="s">
        <v>158</v>
      </c>
      <c r="D32" s="443"/>
      <c r="E32" s="303" t="s">
        <v>69</v>
      </c>
      <c r="F32" s="429" t="s">
        <v>223</v>
      </c>
      <c r="G32" s="430"/>
      <c r="H32" s="303" t="s">
        <v>69</v>
      </c>
      <c r="I32" s="442" t="s">
        <v>171</v>
      </c>
      <c r="J32" s="443"/>
      <c r="K32" s="337" t="s">
        <v>69</v>
      </c>
      <c r="L32" s="393" t="s">
        <v>159</v>
      </c>
      <c r="M32" s="394"/>
      <c r="N32" s="303" t="s">
        <v>69</v>
      </c>
      <c r="O32" s="425" t="s">
        <v>181</v>
      </c>
      <c r="P32" s="426"/>
    </row>
    <row r="33" spans="2:16" s="42" customFormat="1" ht="30" customHeight="1">
      <c r="B33" s="311"/>
      <c r="C33" s="444"/>
      <c r="D33" s="445"/>
      <c r="E33" s="311"/>
      <c r="F33" s="431"/>
      <c r="G33" s="432"/>
      <c r="H33" s="311"/>
      <c r="I33" s="444"/>
      <c r="J33" s="445"/>
      <c r="K33" s="338"/>
      <c r="L33" s="395"/>
      <c r="M33" s="405"/>
      <c r="N33" s="311"/>
      <c r="O33" s="427"/>
      <c r="P33" s="428"/>
    </row>
    <row r="34" spans="2:16" s="43" customFormat="1" ht="12.95" customHeight="1">
      <c r="B34" s="391" t="s">
        <v>48</v>
      </c>
      <c r="C34" s="392"/>
      <c r="D34" s="339" t="s">
        <v>160</v>
      </c>
      <c r="E34" s="391" t="s">
        <v>48</v>
      </c>
      <c r="F34" s="392"/>
      <c r="G34" s="339" t="s">
        <v>112</v>
      </c>
      <c r="H34" s="391" t="s">
        <v>48</v>
      </c>
      <c r="I34" s="392"/>
      <c r="J34" s="339" t="s">
        <v>172</v>
      </c>
      <c r="K34" s="392" t="s">
        <v>48</v>
      </c>
      <c r="L34" s="392"/>
      <c r="M34" s="339" t="s">
        <v>115</v>
      </c>
      <c r="N34" s="391" t="s">
        <v>48</v>
      </c>
      <c r="O34" s="392"/>
      <c r="P34" s="339" t="s">
        <v>182</v>
      </c>
    </row>
    <row r="35" spans="2:16" s="43" customFormat="1" ht="12.95" customHeight="1">
      <c r="B35" s="403" t="s">
        <v>176</v>
      </c>
      <c r="C35" s="404"/>
      <c r="D35" s="336">
        <v>0</v>
      </c>
      <c r="E35" s="403" t="s">
        <v>176</v>
      </c>
      <c r="F35" s="404"/>
      <c r="G35" s="336">
        <v>0</v>
      </c>
      <c r="H35" s="403" t="s">
        <v>176</v>
      </c>
      <c r="I35" s="404"/>
      <c r="J35" s="336">
        <v>0</v>
      </c>
      <c r="K35" s="403" t="s">
        <v>176</v>
      </c>
      <c r="L35" s="404"/>
      <c r="M35" s="336">
        <v>0</v>
      </c>
      <c r="N35" s="403" t="s">
        <v>176</v>
      </c>
      <c r="O35" s="404"/>
      <c r="P35" s="336">
        <v>0</v>
      </c>
    </row>
    <row r="36" spans="2:16" s="42" customFormat="1" ht="12.95" customHeight="1">
      <c r="B36" s="37"/>
      <c r="C36" s="37"/>
      <c r="D36" s="38"/>
      <c r="E36" s="37"/>
      <c r="F36" s="37"/>
      <c r="G36" s="38"/>
      <c r="H36" s="37"/>
      <c r="I36" s="37"/>
      <c r="J36" s="38"/>
      <c r="K36" s="37"/>
      <c r="L36" s="37"/>
      <c r="M36" s="38"/>
      <c r="N36" s="37"/>
      <c r="O36" s="37"/>
      <c r="P36" s="38"/>
    </row>
    <row r="37" spans="2:16" s="205" customFormat="1" ht="30.75" customHeight="1">
      <c r="B37" s="37"/>
      <c r="C37" s="461" t="s">
        <v>91</v>
      </c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1"/>
      <c r="O37" s="461"/>
      <c r="P37" s="461"/>
    </row>
    <row r="38" spans="2:16" s="205" customFormat="1" ht="15.75">
      <c r="B38" s="462"/>
      <c r="C38" s="463"/>
      <c r="D38" s="464"/>
      <c r="E38" s="462"/>
      <c r="F38" s="463"/>
      <c r="G38" s="464"/>
      <c r="H38" s="462"/>
      <c r="I38" s="463"/>
      <c r="J38" s="464"/>
      <c r="K38" s="462"/>
      <c r="L38" s="463"/>
      <c r="M38" s="464"/>
      <c r="N38" s="462"/>
      <c r="O38" s="463"/>
      <c r="P38" s="464"/>
    </row>
    <row r="39" spans="2:16" s="205" customFormat="1" ht="21.95" customHeight="1">
      <c r="B39" s="206"/>
      <c r="C39" s="457" t="str">
        <f>'JL ŠKOLKA'!B8</f>
        <v>Chléb s máslem sypaný strouhanou mrkví</v>
      </c>
      <c r="D39" s="458"/>
      <c r="E39" s="206"/>
      <c r="F39" s="457" t="str">
        <f>'JL ŠKOLKA'!D8</f>
        <v>Celozrnná večka, kuřecí pomazánka, zelenina</v>
      </c>
      <c r="G39" s="458"/>
      <c r="H39" s="206"/>
      <c r="I39" s="457" t="str">
        <f>'JL ŠKOLKA'!F8</f>
        <v>Chléb, hrášková pomazánka</v>
      </c>
      <c r="J39" s="458"/>
      <c r="K39" s="206"/>
      <c r="L39" s="457">
        <f>'JL ŠKOLKA'!H8</f>
        <v>0</v>
      </c>
      <c r="M39" s="458"/>
      <c r="N39" s="206"/>
      <c r="O39" s="457" t="str">
        <f>'JL ŠKOLKA'!J8</f>
        <v>Tmavý chlebík s lučinovou pomazánkou se suš. rajčaty a pažitkou, ředkvičky</v>
      </c>
      <c r="P39" s="458"/>
    </row>
    <row r="40" spans="2:16" s="205" customFormat="1" ht="21.95" customHeight="1">
      <c r="B40" s="207"/>
      <c r="C40" s="459"/>
      <c r="D40" s="460"/>
      <c r="E40" s="207"/>
      <c r="F40" s="459"/>
      <c r="G40" s="460"/>
      <c r="H40" s="207"/>
      <c r="I40" s="459"/>
      <c r="J40" s="460"/>
      <c r="K40" s="207"/>
      <c r="L40" s="459"/>
      <c r="M40" s="460"/>
      <c r="N40" s="207"/>
      <c r="O40" s="459"/>
      <c r="P40" s="460"/>
    </row>
    <row r="41" spans="2:16" s="205" customFormat="1" ht="15">
      <c r="B41" s="416"/>
      <c r="C41" s="417"/>
      <c r="D41" s="208"/>
      <c r="E41" s="416"/>
      <c r="F41" s="417"/>
      <c r="G41" s="208"/>
      <c r="H41" s="416"/>
      <c r="I41" s="417"/>
      <c r="J41" s="208"/>
      <c r="K41" s="416"/>
      <c r="L41" s="417"/>
      <c r="M41" s="208"/>
      <c r="N41" s="416"/>
      <c r="O41" s="417"/>
      <c r="P41" s="208"/>
    </row>
    <row r="42" spans="2:16" s="205" customFormat="1" ht="15">
      <c r="B42" s="449"/>
      <c r="C42" s="450"/>
      <c r="D42" s="209"/>
      <c r="E42" s="449"/>
      <c r="F42" s="450"/>
      <c r="G42" s="209"/>
      <c r="H42" s="449"/>
      <c r="I42" s="450"/>
      <c r="J42" s="209"/>
      <c r="K42" s="449"/>
      <c r="L42" s="450"/>
      <c r="M42" s="209"/>
      <c r="N42" s="449"/>
      <c r="O42" s="450"/>
      <c r="P42" s="209"/>
    </row>
    <row r="43" spans="2:16" s="205" customFormat="1" ht="15"/>
    <row r="44" spans="2:16" s="205" customFormat="1" ht="15.75">
      <c r="B44" s="451"/>
      <c r="C44" s="452"/>
      <c r="D44" s="453"/>
      <c r="E44" s="451"/>
      <c r="F44" s="452"/>
      <c r="G44" s="453"/>
      <c r="H44" s="451"/>
      <c r="I44" s="452"/>
      <c r="J44" s="453"/>
      <c r="K44" s="451"/>
      <c r="L44" s="452"/>
      <c r="M44" s="453"/>
      <c r="N44" s="451"/>
      <c r="O44" s="452"/>
      <c r="P44" s="453"/>
    </row>
    <row r="45" spans="2:16" s="205" customFormat="1" ht="21.95" customHeight="1">
      <c r="B45" s="206"/>
      <c r="C45" s="457" t="str">
        <f>'JL ŠKOLKA'!B20</f>
        <v>Veka s máslem, uzený sýr, ovoce</v>
      </c>
      <c r="D45" s="458"/>
      <c r="E45" s="206"/>
      <c r="F45" s="457" t="str">
        <f>'JL ŠKOLKA'!D20</f>
        <v>Rohlík s domácí čokoládovou pomazánkou</v>
      </c>
      <c r="G45" s="458"/>
      <c r="H45" s="206"/>
      <c r="I45" s="457" t="str">
        <f>'JL ŠKOLKA'!F20</f>
        <v>Vánočka s máslem a džemem, mléko</v>
      </c>
      <c r="J45" s="458"/>
      <c r="K45" s="206"/>
      <c r="L45" s="457">
        <f>'JL ŠKOLKA'!H20</f>
        <v>0</v>
      </c>
      <c r="M45" s="458"/>
      <c r="N45" s="206"/>
      <c r="O45" s="457" t="str">
        <f>'JL ŠKOLKA'!J20</f>
        <v>Domácí maková buchta, mléko</v>
      </c>
      <c r="P45" s="458"/>
    </row>
    <row r="46" spans="2:16" s="205" customFormat="1" ht="21.95" customHeight="1">
      <c r="B46" s="207"/>
      <c r="C46" s="459"/>
      <c r="D46" s="460"/>
      <c r="E46" s="207"/>
      <c r="F46" s="459"/>
      <c r="G46" s="460"/>
      <c r="H46" s="207"/>
      <c r="I46" s="459"/>
      <c r="J46" s="460"/>
      <c r="K46" s="207"/>
      <c r="L46" s="459"/>
      <c r="M46" s="460"/>
      <c r="N46" s="207"/>
      <c r="O46" s="459"/>
      <c r="P46" s="460"/>
    </row>
    <row r="47" spans="2:16" s="205" customFormat="1" ht="15">
      <c r="B47" s="416"/>
      <c r="C47" s="417"/>
      <c r="D47" s="208"/>
      <c r="E47" s="416"/>
      <c r="F47" s="417"/>
      <c r="G47" s="208"/>
      <c r="H47" s="416"/>
      <c r="I47" s="417"/>
      <c r="J47" s="208"/>
      <c r="K47" s="416"/>
      <c r="L47" s="417"/>
      <c r="M47" s="208"/>
      <c r="N47" s="416"/>
      <c r="O47" s="417"/>
      <c r="P47" s="208"/>
    </row>
    <row r="48" spans="2:16" s="205" customFormat="1" ht="15">
      <c r="B48" s="449"/>
      <c r="C48" s="450"/>
      <c r="D48" s="209"/>
      <c r="E48" s="449"/>
      <c r="F48" s="450"/>
      <c r="G48" s="209"/>
      <c r="H48" s="449"/>
      <c r="I48" s="450"/>
      <c r="J48" s="209"/>
      <c r="K48" s="449"/>
      <c r="L48" s="450"/>
      <c r="M48" s="209"/>
      <c r="N48" s="449"/>
      <c r="O48" s="450"/>
      <c r="P48" s="209"/>
    </row>
    <row r="51" spans="1:16" ht="15">
      <c r="A51" s="299" t="s">
        <v>201</v>
      </c>
      <c r="B51" s="465" t="s">
        <v>132</v>
      </c>
      <c r="C51" s="466"/>
      <c r="D51" s="467"/>
      <c r="E51" s="465" t="s">
        <v>132</v>
      </c>
      <c r="F51" s="466"/>
      <c r="G51" s="467"/>
      <c r="H51" s="465" t="s">
        <v>132</v>
      </c>
      <c r="I51" s="466"/>
      <c r="J51" s="467"/>
      <c r="K51" s="465" t="s">
        <v>132</v>
      </c>
      <c r="L51" s="466"/>
      <c r="M51" s="467"/>
      <c r="N51" s="465" t="s">
        <v>132</v>
      </c>
      <c r="O51" s="466"/>
      <c r="P51" s="467"/>
    </row>
    <row r="52" spans="1:16" ht="14.25" customHeight="1">
      <c r="B52" s="340"/>
      <c r="C52" s="468" t="s">
        <v>192</v>
      </c>
      <c r="D52" s="469"/>
      <c r="E52" s="340"/>
      <c r="F52" s="472" t="s">
        <v>193</v>
      </c>
      <c r="G52" s="469"/>
      <c r="H52" s="340"/>
      <c r="I52" s="472" t="s">
        <v>194</v>
      </c>
      <c r="J52" s="469"/>
      <c r="K52" s="340"/>
      <c r="L52" s="472" t="s">
        <v>195</v>
      </c>
      <c r="M52" s="473"/>
      <c r="N52" s="340"/>
      <c r="O52" s="472" t="s">
        <v>196</v>
      </c>
      <c r="P52" s="469"/>
    </row>
    <row r="53" spans="1:16">
      <c r="B53" s="300"/>
      <c r="C53" s="470"/>
      <c r="D53" s="471"/>
      <c r="E53" s="300"/>
      <c r="F53" s="470"/>
      <c r="G53" s="471"/>
      <c r="H53" s="300"/>
      <c r="I53" s="470"/>
      <c r="J53" s="471"/>
      <c r="K53" s="300"/>
      <c r="L53" s="470"/>
      <c r="M53" s="474"/>
      <c r="N53" s="300"/>
      <c r="O53" s="470"/>
      <c r="P53" s="471"/>
    </row>
    <row r="54" spans="1:16">
      <c r="B54" s="475" t="s">
        <v>48</v>
      </c>
      <c r="C54" s="476"/>
      <c r="D54" s="341" t="s">
        <v>197</v>
      </c>
      <c r="E54" s="475" t="s">
        <v>48</v>
      </c>
      <c r="F54" s="476"/>
      <c r="G54" s="342">
        <v>9.6</v>
      </c>
      <c r="H54" s="475" t="s">
        <v>48</v>
      </c>
      <c r="I54" s="476"/>
      <c r="J54" s="341" t="s">
        <v>198</v>
      </c>
      <c r="K54" s="475" t="s">
        <v>48</v>
      </c>
      <c r="L54" s="476"/>
      <c r="M54" s="341" t="s">
        <v>199</v>
      </c>
      <c r="N54" s="475" t="s">
        <v>48</v>
      </c>
      <c r="O54" s="476"/>
      <c r="P54" s="341" t="s">
        <v>200</v>
      </c>
    </row>
    <row r="55" spans="1:16">
      <c r="B55" s="477"/>
      <c r="C55" s="478"/>
      <c r="D55" s="301"/>
      <c r="E55" s="479"/>
      <c r="F55" s="478"/>
      <c r="G55" s="301"/>
      <c r="H55" s="479"/>
      <c r="I55" s="478"/>
      <c r="J55" s="301"/>
      <c r="K55" s="479"/>
      <c r="L55" s="478"/>
      <c r="M55" s="301"/>
      <c r="N55" s="480"/>
      <c r="O55" s="481"/>
      <c r="P55" s="302"/>
    </row>
  </sheetData>
  <sheetProtection selectLockedCells="1" selectUnlockedCells="1"/>
  <mergeCells count="177"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B7:P7"/>
    <mergeCell ref="C45:D46"/>
    <mergeCell ref="F45:G46"/>
    <mergeCell ref="I45:J46"/>
    <mergeCell ref="L45:M46"/>
    <mergeCell ref="O45:P46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E42:F42"/>
    <mergeCell ref="H42:I42"/>
    <mergeCell ref="N42:O42"/>
    <mergeCell ref="B41:C41"/>
    <mergeCell ref="E41:F41"/>
    <mergeCell ref="H41:I41"/>
    <mergeCell ref="K41:L41"/>
    <mergeCell ref="N41:O41"/>
    <mergeCell ref="B47:C47"/>
    <mergeCell ref="E47:F47"/>
    <mergeCell ref="H47:I47"/>
    <mergeCell ref="K47:L47"/>
    <mergeCell ref="N47:O47"/>
    <mergeCell ref="B44:D44"/>
    <mergeCell ref="E44:G44"/>
    <mergeCell ref="H44:J44"/>
    <mergeCell ref="K44:M44"/>
    <mergeCell ref="N44:P44"/>
    <mergeCell ref="C12:D12"/>
    <mergeCell ref="B13:C13"/>
    <mergeCell ref="B14:C14"/>
    <mergeCell ref="C15:D15"/>
    <mergeCell ref="B16:C16"/>
    <mergeCell ref="B17:C17"/>
    <mergeCell ref="B18:D18"/>
    <mergeCell ref="C19:D20"/>
    <mergeCell ref="E26:F26"/>
    <mergeCell ref="F23:G24"/>
    <mergeCell ref="B21:C21"/>
    <mergeCell ref="B22:C22"/>
    <mergeCell ref="C23:D24"/>
    <mergeCell ref="B25:C25"/>
    <mergeCell ref="B26:C26"/>
    <mergeCell ref="E18:G18"/>
    <mergeCell ref="B34:C34"/>
    <mergeCell ref="E35:F35"/>
    <mergeCell ref="H35:I35"/>
    <mergeCell ref="B35:C35"/>
    <mergeCell ref="F19:G20"/>
    <mergeCell ref="L19:M20"/>
    <mergeCell ref="K21:L21"/>
    <mergeCell ref="C32:D33"/>
    <mergeCell ref="B30:C30"/>
    <mergeCell ref="B31:D31"/>
    <mergeCell ref="E34:F34"/>
    <mergeCell ref="K35:L35"/>
    <mergeCell ref="H22:I22"/>
    <mergeCell ref="K31:M31"/>
    <mergeCell ref="E31:G31"/>
    <mergeCell ref="H31:J31"/>
    <mergeCell ref="I23:J24"/>
    <mergeCell ref="C27:D28"/>
    <mergeCell ref="B29:C29"/>
    <mergeCell ref="I32:J33"/>
    <mergeCell ref="H34:I34"/>
    <mergeCell ref="K25:L25"/>
    <mergeCell ref="K26:L26"/>
    <mergeCell ref="N35:O35"/>
    <mergeCell ref="O32:P33"/>
    <mergeCell ref="F32:G33"/>
    <mergeCell ref="N17:O17"/>
    <mergeCell ref="H11:J11"/>
    <mergeCell ref="B9:D9"/>
    <mergeCell ref="E9:G9"/>
    <mergeCell ref="H9:J9"/>
    <mergeCell ref="K9:M9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L15:M15"/>
    <mergeCell ref="N18:P18"/>
    <mergeCell ref="F15:G15"/>
    <mergeCell ref="O19:P20"/>
    <mergeCell ref="N21:O21"/>
    <mergeCell ref="H14:I14"/>
    <mergeCell ref="I15:J15"/>
    <mergeCell ref="K17:L17"/>
    <mergeCell ref="E14:F14"/>
    <mergeCell ref="N11:P11"/>
    <mergeCell ref="F12:G12"/>
    <mergeCell ref="I12:J12"/>
    <mergeCell ref="E11:G11"/>
    <mergeCell ref="O12:P12"/>
    <mergeCell ref="N13:O13"/>
    <mergeCell ref="N14:O14"/>
    <mergeCell ref="H16:I16"/>
    <mergeCell ref="E13:F13"/>
    <mergeCell ref="K13:L13"/>
    <mergeCell ref="H13:I13"/>
    <mergeCell ref="H18:J18"/>
    <mergeCell ref="K18:M18"/>
    <mergeCell ref="E16:F16"/>
    <mergeCell ref="K16:L16"/>
    <mergeCell ref="E17:F17"/>
    <mergeCell ref="H17:I17"/>
    <mergeCell ref="O15:P15"/>
    <mergeCell ref="N16:O16"/>
    <mergeCell ref="N31:P31"/>
    <mergeCell ref="N26:O26"/>
    <mergeCell ref="K30:L30"/>
    <mergeCell ref="N30:O30"/>
    <mergeCell ref="L27:M28"/>
    <mergeCell ref="K29:L29"/>
    <mergeCell ref="H29:I29"/>
    <mergeCell ref="E30:F30"/>
    <mergeCell ref="O27:P28"/>
    <mergeCell ref="N29:O29"/>
    <mergeCell ref="H30:I30"/>
    <mergeCell ref="F27:G28"/>
    <mergeCell ref="I27:J28"/>
    <mergeCell ref="E29:F29"/>
    <mergeCell ref="H25:I25"/>
    <mergeCell ref="H26:I26"/>
    <mergeCell ref="N34:O34"/>
    <mergeCell ref="O23:P24"/>
    <mergeCell ref="L23:M24"/>
    <mergeCell ref="E25:F25"/>
    <mergeCell ref="K22:L22"/>
    <mergeCell ref="I19:J20"/>
    <mergeCell ref="H21:I21"/>
    <mergeCell ref="N22:O22"/>
    <mergeCell ref="E22:F22"/>
    <mergeCell ref="E21:F21"/>
    <mergeCell ref="N25:O25"/>
    <mergeCell ref="L32:M33"/>
    <mergeCell ref="K34:L34"/>
  </mergeCells>
  <phoneticPr fontId="16" type="noConversion"/>
  <printOptions horizontalCentered="1" verticalCentered="1"/>
  <pageMargins left="0" right="0" top="1.0826771653543308" bottom="0" header="0" footer="0"/>
  <pageSetup paperSize="9" scale="87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45194</v>
      </c>
      <c r="J1" s="45"/>
      <c r="K1" s="45"/>
      <c r="L1" s="45"/>
      <c r="M1" s="48"/>
    </row>
    <row r="2" spans="1:13" ht="16.5" customHeight="1">
      <c r="A2" s="93" t="s">
        <v>12</v>
      </c>
      <c r="B2" s="9"/>
      <c r="C2" s="10"/>
      <c r="D2" s="94" t="s">
        <v>13</v>
      </c>
      <c r="E2" s="9"/>
      <c r="F2" s="9"/>
      <c r="G2" s="9"/>
      <c r="H2" s="93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88</v>
      </c>
      <c r="E3" s="50"/>
      <c r="F3" s="50"/>
      <c r="G3" s="50"/>
      <c r="H3" s="49" t="s">
        <v>14</v>
      </c>
      <c r="I3" s="95">
        <v>731438138</v>
      </c>
      <c r="J3" s="50"/>
      <c r="K3" s="50"/>
      <c r="L3" s="50"/>
      <c r="M3" s="51"/>
    </row>
    <row r="4" spans="1:13" ht="12.95" customHeight="1">
      <c r="A4" s="52"/>
      <c r="B4" s="96"/>
      <c r="C4" s="52"/>
      <c r="D4" s="97"/>
      <c r="E4" s="96"/>
      <c r="F4" s="12"/>
      <c r="G4" s="96"/>
      <c r="H4" s="96"/>
      <c r="I4" s="96"/>
      <c r="J4" s="96"/>
      <c r="K4" s="97"/>
      <c r="L4" s="52"/>
      <c r="M4" s="97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4" t="s">
        <v>22</v>
      </c>
      <c r="M5" s="10"/>
    </row>
    <row r="6" spans="1:13" ht="15.75" customHeight="1">
      <c r="A6" s="54"/>
      <c r="B6" s="96"/>
      <c r="C6" s="52"/>
      <c r="D6" s="97"/>
      <c r="E6" s="98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7"/>
      <c r="L6" s="98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9">
        <v>1</v>
      </c>
      <c r="B8" s="20"/>
      <c r="C8" s="99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9" t="s">
        <v>59</v>
      </c>
      <c r="B9" s="190"/>
      <c r="C9" s="94" t="str">
        <f>JL!C12</f>
        <v>Hovězí se strouháním</v>
      </c>
      <c r="D9" s="10"/>
      <c r="E9" s="20" t="s">
        <v>31</v>
      </c>
      <c r="F9" s="22"/>
      <c r="G9" s="23"/>
      <c r="H9" s="24"/>
      <c r="I9" s="24"/>
      <c r="J9" s="25"/>
      <c r="K9" s="96"/>
      <c r="L9" s="102"/>
      <c r="M9" s="97"/>
    </row>
    <row r="10" spans="1:13" ht="18.95" customHeight="1">
      <c r="A10" s="189" t="s">
        <v>60</v>
      </c>
      <c r="B10" s="190"/>
      <c r="C10" s="94" t="str">
        <f>JL!C15</f>
        <v>Zelňačka s klobásou a paprikou</v>
      </c>
      <c r="D10" s="10"/>
      <c r="E10" s="98" t="s">
        <v>31</v>
      </c>
      <c r="F10" s="22"/>
      <c r="G10" s="103"/>
      <c r="H10" s="24"/>
      <c r="I10" s="26"/>
      <c r="J10" s="25"/>
      <c r="K10" s="9"/>
      <c r="L10" s="102"/>
      <c r="M10" s="10"/>
    </row>
    <row r="11" spans="1:13" ht="18.95" customHeight="1">
      <c r="A11" s="189" t="s">
        <v>84</v>
      </c>
      <c r="B11" s="191"/>
      <c r="C11" s="105" t="str">
        <f>JL!C19</f>
        <v>Pečená vepřová kýta na česneku, dušený špenát, bramborové knedlíky (vepřové, česnek, cibule, mouka, špenát, mléko)</v>
      </c>
      <c r="D11" s="10"/>
      <c r="E11" s="20" t="s">
        <v>31</v>
      </c>
      <c r="F11" s="22"/>
      <c r="G11" s="27"/>
      <c r="H11" s="106"/>
      <c r="I11" s="26"/>
      <c r="J11" s="25"/>
      <c r="K11" s="96"/>
      <c r="L11" s="107"/>
      <c r="M11" s="97"/>
    </row>
    <row r="12" spans="1:13" ht="18.95" customHeight="1">
      <c r="A12" s="189" t="s">
        <v>86</v>
      </c>
      <c r="B12" s="192"/>
      <c r="C12" s="105" t="str">
        <f>JL!C23</f>
        <v>Rizoto z kuřecího masa, strouhaný sýr, okurka (kuřecí maso, zelenina, sůl, pepř, rýže, strouhaný sýr)</v>
      </c>
      <c r="D12" s="10"/>
      <c r="E12" s="98" t="s">
        <v>31</v>
      </c>
      <c r="F12" s="22"/>
      <c r="G12" s="27"/>
      <c r="H12" s="24"/>
      <c r="I12" s="26"/>
      <c r="J12" s="25"/>
      <c r="K12" s="9"/>
      <c r="L12" s="102"/>
      <c r="M12" s="10"/>
    </row>
    <row r="13" spans="1:13" ht="18.95" customHeight="1">
      <c r="A13" s="189" t="s">
        <v>85</v>
      </c>
      <c r="B13" s="192"/>
      <c r="C13" s="105" t="str">
        <f>JL!C27</f>
        <v>Čočka na kyselo s cibulkou, vařené vejce, chléb (čočka, cibule, mouka, ocet, cukr, pepř)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2"/>
      <c r="M13" s="10"/>
    </row>
    <row r="14" spans="1:13" ht="18.95" customHeight="1">
      <c r="A14" s="189" t="s">
        <v>87</v>
      </c>
      <c r="B14" s="193"/>
      <c r="C14" s="105" t="str">
        <f>JL!C32</f>
        <v>Kuřecí prsa s brokolicí a sýrem, smažené hranolky (kuřecí prsa, máslo, cibule, sůl, pepř, olej, sýr eidamského typu 45%. Brokolice)</v>
      </c>
      <c r="D14" s="10"/>
      <c r="E14" s="20" t="s">
        <v>31</v>
      </c>
      <c r="F14" s="22"/>
      <c r="G14" s="27"/>
      <c r="H14" s="24"/>
      <c r="I14" s="28"/>
      <c r="J14" s="25"/>
      <c r="K14" s="96"/>
      <c r="L14" s="107"/>
      <c r="M14" s="97"/>
    </row>
    <row r="15" spans="1:13" ht="18.95" customHeight="1">
      <c r="A15" s="110"/>
      <c r="B15" s="111"/>
      <c r="C15" s="552"/>
      <c r="D15" s="553"/>
      <c r="E15" s="20"/>
      <c r="F15" s="22"/>
      <c r="G15" s="27"/>
      <c r="H15" s="24"/>
      <c r="I15" s="28"/>
      <c r="J15" s="25"/>
      <c r="K15" s="9"/>
      <c r="L15" s="102"/>
      <c r="M15" s="10"/>
    </row>
    <row r="16" spans="1:13" ht="18.95" customHeight="1">
      <c r="A16" s="94"/>
      <c r="B16" s="96"/>
      <c r="C16" s="94"/>
      <c r="D16" s="10"/>
      <c r="E16" s="20"/>
      <c r="F16" s="22"/>
      <c r="G16" s="29"/>
      <c r="H16" s="24"/>
      <c r="I16" s="28"/>
      <c r="J16" s="25"/>
      <c r="K16" s="96"/>
      <c r="L16" s="107"/>
      <c r="M16" s="97"/>
    </row>
    <row r="17" spans="1:13" ht="18.95" customHeight="1">
      <c r="A17" s="194"/>
      <c r="B17" s="195"/>
      <c r="C17" s="196"/>
      <c r="D17" s="113"/>
      <c r="E17" s="20"/>
      <c r="F17" s="22"/>
      <c r="G17" s="29"/>
      <c r="H17" s="24"/>
      <c r="I17" s="26"/>
      <c r="J17" s="25"/>
      <c r="K17" s="9"/>
      <c r="L17" s="102"/>
      <c r="M17" s="10"/>
    </row>
    <row r="18" spans="1:13" ht="36" customHeight="1">
      <c r="A18" s="194"/>
      <c r="B18" s="96"/>
      <c r="C18" s="196"/>
      <c r="D18" s="197"/>
      <c r="E18" s="20"/>
      <c r="F18" s="22"/>
      <c r="G18" s="29"/>
      <c r="H18" s="24"/>
      <c r="I18" s="28"/>
      <c r="J18" s="25"/>
      <c r="K18" s="96"/>
      <c r="L18" s="107"/>
      <c r="M18" s="97"/>
    </row>
    <row r="19" spans="1:13" ht="18.95" customHeight="1">
      <c r="A19" s="194"/>
      <c r="B19" s="195"/>
      <c r="C19" s="196"/>
      <c r="D19" s="197"/>
      <c r="E19" s="20"/>
      <c r="F19" s="22"/>
      <c r="G19" s="29"/>
      <c r="H19" s="24"/>
      <c r="I19" s="26"/>
      <c r="J19" s="25"/>
      <c r="K19" s="9"/>
      <c r="L19" s="102"/>
      <c r="M19" s="10"/>
    </row>
    <row r="20" spans="1:13" ht="18.95" customHeight="1">
      <c r="A20" s="94"/>
      <c r="B20" s="9"/>
      <c r="C20" s="94"/>
      <c r="D20" s="10"/>
      <c r="E20" s="20"/>
      <c r="F20" s="22"/>
      <c r="G20" s="29"/>
      <c r="H20" s="24"/>
      <c r="I20" s="26"/>
      <c r="J20" s="25"/>
      <c r="K20" s="9"/>
      <c r="L20" s="102"/>
      <c r="M20" s="10"/>
    </row>
    <row r="21" spans="1:13" ht="18.95" customHeight="1">
      <c r="A21" s="94"/>
      <c r="B21" s="9"/>
      <c r="C21" s="94"/>
      <c r="D21" s="9"/>
      <c r="E21" s="22"/>
      <c r="F21" s="22"/>
      <c r="G21" s="30"/>
      <c r="H21" s="24"/>
      <c r="I21" s="16"/>
      <c r="J21" s="16"/>
      <c r="K21" s="16"/>
      <c r="L21" s="102"/>
      <c r="M21" s="16"/>
    </row>
    <row r="22" spans="1:13" ht="18.95" customHeight="1">
      <c r="A22" s="61" t="s">
        <v>32</v>
      </c>
      <c r="H22" s="31"/>
      <c r="K22" s="32"/>
      <c r="L22" s="96"/>
      <c r="M22" s="97"/>
    </row>
    <row r="23" spans="1:13">
      <c r="A23" s="94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4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6"/>
      <c r="C25" s="96"/>
      <c r="E25" s="114" t="s">
        <v>36</v>
      </c>
      <c r="F25" s="96"/>
      <c r="G25" s="96"/>
      <c r="H25" s="114" t="s">
        <v>37</v>
      </c>
      <c r="I25" s="96"/>
      <c r="J25" s="96" t="s">
        <v>42</v>
      </c>
      <c r="K25" s="96"/>
      <c r="L25" s="96"/>
      <c r="M25" s="97"/>
    </row>
    <row r="26" spans="1:13">
      <c r="A26" s="56" t="s">
        <v>38</v>
      </c>
      <c r="B26" s="50"/>
      <c r="C26" s="50" t="s">
        <v>39</v>
      </c>
      <c r="D26" s="115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54" t="s">
        <v>49</v>
      </c>
      <c r="B27" s="555"/>
      <c r="C27" s="555"/>
      <c r="D27" s="555"/>
      <c r="E27" s="555"/>
      <c r="F27" s="555"/>
      <c r="G27" s="555"/>
      <c r="H27" s="555"/>
      <c r="I27" s="555"/>
      <c r="J27" s="555"/>
      <c r="K27" s="555"/>
      <c r="L27" s="555"/>
      <c r="M27" s="556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45195</v>
      </c>
      <c r="J28" s="45"/>
      <c r="K28" s="45"/>
      <c r="L28" s="45"/>
      <c r="M28" s="48"/>
    </row>
    <row r="29" spans="1:13" ht="16.5" customHeight="1">
      <c r="A29" s="93" t="s">
        <v>12</v>
      </c>
      <c r="B29" s="9"/>
      <c r="C29" s="10"/>
      <c r="D29" s="94" t="s">
        <v>13</v>
      </c>
      <c r="E29" s="9"/>
      <c r="F29" s="9"/>
      <c r="G29" s="9"/>
      <c r="H29" s="93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>SLEVÁRNA SAINT GOBAIN - BEROUN</v>
      </c>
      <c r="E30" s="50"/>
      <c r="F30" s="50"/>
      <c r="G30" s="50"/>
      <c r="H30" s="49" t="s">
        <v>14</v>
      </c>
      <c r="I30" s="95">
        <f>I3</f>
        <v>731438138</v>
      </c>
      <c r="J30" s="50"/>
      <c r="K30" s="50"/>
      <c r="L30" s="50"/>
      <c r="M30" s="51"/>
    </row>
    <row r="31" spans="1:13" ht="12.95" customHeight="1">
      <c r="A31" s="52"/>
      <c r="B31" s="96"/>
      <c r="C31" s="52"/>
      <c r="D31" s="97"/>
      <c r="E31" s="96"/>
      <c r="F31" s="12"/>
      <c r="G31" s="96"/>
      <c r="H31" s="96"/>
      <c r="I31" s="96"/>
      <c r="J31" s="96"/>
      <c r="K31" s="97"/>
      <c r="L31" s="52"/>
      <c r="M31" s="97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4" t="s">
        <v>22</v>
      </c>
      <c r="M32" s="10"/>
    </row>
    <row r="33" spans="1:13" ht="15.75" customHeight="1">
      <c r="A33" s="54"/>
      <c r="B33" s="96"/>
      <c r="C33" s="52"/>
      <c r="D33" s="97"/>
      <c r="E33" s="98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7"/>
      <c r="L33" s="98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9">
        <v>1</v>
      </c>
      <c r="B35" s="20"/>
      <c r="C35" s="99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89" t="s">
        <v>59</v>
      </c>
      <c r="B36" s="190"/>
      <c r="C36" s="116" t="str">
        <f>JL!F12</f>
        <v>Hanácká česneková se zeleninou a bramborami</v>
      </c>
      <c r="D36" s="10"/>
      <c r="E36" s="20" t="s">
        <v>31</v>
      </c>
      <c r="F36" s="89"/>
      <c r="G36" s="23"/>
      <c r="H36" s="24"/>
      <c r="I36" s="24"/>
      <c r="J36" s="25"/>
      <c r="K36" s="96"/>
      <c r="L36" s="102"/>
      <c r="M36" s="97"/>
    </row>
    <row r="37" spans="1:13" ht="18.95" customHeight="1">
      <c r="A37" s="189" t="s">
        <v>60</v>
      </c>
      <c r="B37" s="190"/>
      <c r="C37" s="94" t="str">
        <f>JL!F15</f>
        <v>Rajčatová sladkokyselá s rýží</v>
      </c>
      <c r="D37" s="10"/>
      <c r="E37" s="98" t="s">
        <v>31</v>
      </c>
      <c r="F37" s="89"/>
      <c r="G37" s="103"/>
      <c r="H37" s="24"/>
      <c r="I37" s="26"/>
      <c r="J37" s="25"/>
      <c r="K37" s="9"/>
      <c r="L37" s="102"/>
      <c r="M37" s="10"/>
    </row>
    <row r="38" spans="1:13" ht="18.95" customHeight="1">
      <c r="A38" s="189" t="s">
        <v>84</v>
      </c>
      <c r="B38" s="191"/>
      <c r="C38" s="105" t="str">
        <f>JL!F19</f>
        <v>Vepřová krkovička na myslivecký způsob s okurkami, houbami a slaninou, houskové knedlíky</v>
      </c>
      <c r="D38" s="10"/>
      <c r="E38" s="20" t="s">
        <v>31</v>
      </c>
      <c r="F38" s="89"/>
      <c r="G38" s="118"/>
      <c r="H38" s="24"/>
      <c r="I38" s="26"/>
      <c r="J38" s="25"/>
      <c r="K38" s="96"/>
      <c r="L38" s="107"/>
      <c r="M38" s="97"/>
    </row>
    <row r="39" spans="1:13" ht="18.95" customHeight="1">
      <c r="A39" s="189" t="s">
        <v>86</v>
      </c>
      <c r="B39" s="192"/>
      <c r="C39" s="105" t="str">
        <f>JL!F23</f>
        <v>Špagety s vepřovým ragú Bolognese sypané strouhaným sýrem (vepřové sekané, cibule, rajčata cerstvá i drcená, cukr, bylinky, česnek, mouka)</v>
      </c>
      <c r="D39" s="10"/>
      <c r="E39" s="98" t="s">
        <v>31</v>
      </c>
      <c r="F39" s="89"/>
      <c r="G39" s="27"/>
      <c r="H39" s="24"/>
      <c r="I39" s="28"/>
      <c r="J39" s="25"/>
      <c r="K39" s="96"/>
      <c r="L39" s="107"/>
      <c r="M39" s="97"/>
    </row>
    <row r="40" spans="1:13" ht="18.95" customHeight="1">
      <c r="A40" s="189" t="s">
        <v>85</v>
      </c>
      <c r="B40" s="192"/>
      <c r="C40" s="105" t="str">
        <f>JL!F27</f>
        <v>Květákový mozeček, vařené brambory  (květák, kmín, vejce, sůl, máslo, muškátový květ)</v>
      </c>
      <c r="D40" s="10"/>
      <c r="E40" s="20" t="s">
        <v>31</v>
      </c>
      <c r="F40" s="89"/>
      <c r="G40" s="27"/>
      <c r="H40" s="24"/>
      <c r="I40" s="28"/>
      <c r="J40" s="25"/>
      <c r="K40" s="9"/>
      <c r="L40" s="102"/>
      <c r="M40" s="10"/>
    </row>
    <row r="41" spans="1:13" ht="18.95" customHeight="1">
      <c r="A41" s="189" t="s">
        <v>87</v>
      </c>
      <c r="B41" s="193"/>
      <c r="C41" s="105" t="str">
        <f>JL!F32</f>
        <v>PEČENÉ KRÁLIČÍ STEHNO NA ČESNEKU, DUŠENÝ LISTOVÝ ŠPENÁT, BRAMBOROVÉ KNEDLÍKY</v>
      </c>
      <c r="D41" s="10"/>
      <c r="E41" s="20" t="s">
        <v>31</v>
      </c>
      <c r="F41" s="89"/>
      <c r="G41" s="27"/>
      <c r="H41" s="24"/>
      <c r="I41" s="28"/>
      <c r="J41" s="25"/>
      <c r="K41" s="96"/>
      <c r="L41" s="107"/>
      <c r="M41" s="97"/>
    </row>
    <row r="42" spans="1:13" ht="18.95" customHeight="1">
      <c r="A42" s="110"/>
      <c r="B42" s="111"/>
      <c r="C42" s="552"/>
      <c r="D42" s="553"/>
      <c r="E42" s="20"/>
      <c r="F42" s="89"/>
      <c r="G42" s="27"/>
      <c r="H42" s="24"/>
      <c r="I42" s="117"/>
      <c r="J42" s="25"/>
      <c r="K42" s="9"/>
      <c r="L42" s="102"/>
      <c r="M42" s="10"/>
    </row>
    <row r="43" spans="1:13" ht="18.95" customHeight="1">
      <c r="A43" s="94"/>
      <c r="B43" s="96"/>
      <c r="C43" s="94"/>
      <c r="D43" s="10"/>
      <c r="E43" s="20"/>
      <c r="F43" s="89"/>
      <c r="G43" s="29"/>
      <c r="H43" s="24"/>
      <c r="I43" s="28"/>
      <c r="J43" s="25"/>
      <c r="K43" s="96"/>
      <c r="L43" s="107"/>
      <c r="M43" s="97"/>
    </row>
    <row r="44" spans="1:13" ht="18.95" customHeight="1">
      <c r="A44" s="94"/>
      <c r="B44" s="9"/>
      <c r="C44" s="112"/>
      <c r="D44" s="113"/>
      <c r="E44" s="20"/>
      <c r="F44" s="22"/>
      <c r="G44" s="29"/>
      <c r="H44" s="24"/>
      <c r="I44" s="26"/>
      <c r="J44" s="25"/>
      <c r="K44" s="9"/>
      <c r="L44" s="102"/>
      <c r="M44" s="10"/>
    </row>
    <row r="45" spans="1:13" ht="36" customHeight="1">
      <c r="A45" s="99"/>
      <c r="B45" s="96"/>
      <c r="C45" s="94"/>
      <c r="D45" s="10"/>
      <c r="E45" s="20"/>
      <c r="F45" s="22"/>
      <c r="G45" s="29"/>
      <c r="H45" s="24"/>
      <c r="I45" s="28"/>
      <c r="J45" s="25"/>
      <c r="K45" s="96"/>
      <c r="L45" s="107"/>
      <c r="M45" s="97"/>
    </row>
    <row r="46" spans="1:13" ht="18.95" customHeight="1">
      <c r="A46" s="94"/>
      <c r="B46" s="9"/>
      <c r="C46" s="94"/>
      <c r="D46" s="10"/>
      <c r="E46" s="20"/>
      <c r="F46" s="22"/>
      <c r="G46" s="29"/>
      <c r="H46" s="24"/>
      <c r="I46" s="26"/>
      <c r="J46" s="25"/>
      <c r="K46" s="9"/>
      <c r="L46" s="102"/>
      <c r="M46" s="10"/>
    </row>
    <row r="47" spans="1:13" ht="18.95" customHeight="1">
      <c r="A47" s="94"/>
      <c r="B47" s="9"/>
      <c r="C47" s="94"/>
      <c r="D47" s="10"/>
      <c r="E47" s="20"/>
      <c r="F47" s="22"/>
      <c r="G47" s="29"/>
      <c r="H47" s="24"/>
      <c r="I47" s="26"/>
      <c r="J47" s="25"/>
      <c r="K47" s="9"/>
      <c r="L47" s="102"/>
      <c r="M47" s="10"/>
    </row>
    <row r="48" spans="1:13" ht="18.95" customHeight="1">
      <c r="A48" s="94"/>
      <c r="B48" s="9"/>
      <c r="C48" s="94"/>
      <c r="D48" s="9"/>
      <c r="E48" s="22"/>
      <c r="F48" s="22"/>
      <c r="G48" s="30"/>
      <c r="H48" s="24"/>
      <c r="I48" s="16"/>
      <c r="J48" s="16"/>
      <c r="K48" s="16"/>
      <c r="L48" s="102"/>
      <c r="M48" s="16"/>
    </row>
    <row r="49" spans="1:13" ht="18.95" customHeight="1">
      <c r="A49" s="61" t="s">
        <v>32</v>
      </c>
      <c r="H49" s="31"/>
      <c r="K49" s="32"/>
      <c r="L49" s="96"/>
      <c r="M49" s="97"/>
    </row>
    <row r="50" spans="1:13">
      <c r="A50" s="94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4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6"/>
      <c r="C52" s="96"/>
      <c r="E52" s="114" t="s">
        <v>36</v>
      </c>
      <c r="F52" s="96"/>
      <c r="G52" s="96"/>
      <c r="H52" s="114" t="s">
        <v>37</v>
      </c>
      <c r="I52" s="96"/>
      <c r="J52" s="96" t="s">
        <v>42</v>
      </c>
      <c r="K52" s="96"/>
      <c r="L52" s="96"/>
      <c r="M52" s="97"/>
    </row>
    <row r="53" spans="1:13">
      <c r="A53" s="56" t="s">
        <v>38</v>
      </c>
      <c r="B53" s="50"/>
      <c r="C53" s="50" t="s">
        <v>39</v>
      </c>
      <c r="D53" s="115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54" t="s">
        <v>49</v>
      </c>
      <c r="B54" s="555"/>
      <c r="C54" s="555"/>
      <c r="D54" s="555"/>
      <c r="E54" s="555"/>
      <c r="F54" s="555"/>
      <c r="G54" s="555"/>
      <c r="H54" s="555"/>
      <c r="I54" s="555"/>
      <c r="J54" s="555"/>
      <c r="K54" s="555"/>
      <c r="L54" s="555"/>
      <c r="M54" s="556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45196</v>
      </c>
      <c r="J55" s="45"/>
      <c r="K55" s="45"/>
      <c r="L55" s="45"/>
      <c r="M55" s="48"/>
    </row>
    <row r="56" spans="1:13" ht="16.5" customHeight="1">
      <c r="A56" s="93" t="s">
        <v>12</v>
      </c>
      <c r="B56" s="9"/>
      <c r="C56" s="10"/>
      <c r="D56" s="94" t="s">
        <v>13</v>
      </c>
      <c r="E56" s="9"/>
      <c r="F56" s="9"/>
      <c r="G56" s="9"/>
      <c r="H56" s="93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>SLEVÁRNA SAINT GOBAIN - BEROUN</v>
      </c>
      <c r="E57" s="50"/>
      <c r="F57" s="50"/>
      <c r="G57" s="50"/>
      <c r="H57" s="49" t="s">
        <v>14</v>
      </c>
      <c r="I57" s="95">
        <f>I30</f>
        <v>731438138</v>
      </c>
      <c r="J57" s="50"/>
      <c r="K57" s="50"/>
      <c r="L57" s="50"/>
      <c r="M57" s="51"/>
    </row>
    <row r="58" spans="1:13" ht="12.95" customHeight="1">
      <c r="A58" s="52"/>
      <c r="B58" s="96"/>
      <c r="C58" s="52"/>
      <c r="D58" s="97"/>
      <c r="E58" s="96"/>
      <c r="F58" s="12"/>
      <c r="G58" s="96"/>
      <c r="H58" s="96"/>
      <c r="I58" s="96"/>
      <c r="J58" s="96"/>
      <c r="K58" s="97"/>
      <c r="L58" s="52"/>
      <c r="M58" s="97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4" t="s">
        <v>22</v>
      </c>
      <c r="M59" s="10"/>
    </row>
    <row r="60" spans="1:13" ht="15.75" customHeight="1">
      <c r="A60" s="54"/>
      <c r="B60" s="96"/>
      <c r="C60" s="52"/>
      <c r="D60" s="97"/>
      <c r="E60" s="98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7"/>
      <c r="L60" s="98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9">
        <v>1</v>
      </c>
      <c r="B62" s="20"/>
      <c r="C62" s="99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89" t="s">
        <v>59</v>
      </c>
      <c r="B63" s="190"/>
      <c r="C63" s="116" t="str">
        <f>JL!I12</f>
        <v>Slepičí vývar s nudlemi a zeleninou</v>
      </c>
      <c r="D63" s="10"/>
      <c r="E63" s="20" t="s">
        <v>31</v>
      </c>
      <c r="F63" s="89"/>
      <c r="G63" s="23"/>
      <c r="H63" s="24"/>
      <c r="I63" s="24"/>
      <c r="J63" s="25"/>
      <c r="K63" s="96"/>
      <c r="L63" s="102"/>
      <c r="M63" s="97"/>
    </row>
    <row r="64" spans="1:13" ht="18.95" customHeight="1">
      <c r="A64" s="189" t="s">
        <v>60</v>
      </c>
      <c r="B64" s="190"/>
      <c r="C64" s="94" t="str">
        <f>JL!I15</f>
        <v>Drchánková</v>
      </c>
      <c r="D64" s="10"/>
      <c r="E64" s="98" t="s">
        <v>31</v>
      </c>
      <c r="F64" s="89"/>
      <c r="G64" s="103"/>
      <c r="H64" s="24"/>
      <c r="I64" s="26"/>
      <c r="J64" s="25"/>
      <c r="K64" s="9"/>
      <c r="L64" s="102"/>
      <c r="M64" s="10"/>
    </row>
    <row r="65" spans="1:13" ht="18.95" customHeight="1">
      <c r="A65" s="189" t="s">
        <v>84</v>
      </c>
      <c r="B65" s="191"/>
      <c r="C65" s="105" t="str">
        <f>JL!I19</f>
        <v>Smažené rybí filé, vařené brambory s máslem, citron</v>
      </c>
      <c r="D65" s="10"/>
      <c r="E65" s="20" t="s">
        <v>31</v>
      </c>
      <c r="F65" s="89"/>
      <c r="G65" s="27"/>
      <c r="H65" s="24"/>
      <c r="I65" s="26"/>
      <c r="J65" s="25"/>
      <c r="K65" s="96"/>
      <c r="L65" s="107"/>
      <c r="M65" s="97"/>
    </row>
    <row r="66" spans="1:13" ht="18.95" customHeight="1">
      <c r="A66" s="189" t="s">
        <v>86</v>
      </c>
      <c r="B66" s="192"/>
      <c r="C66" s="105" t="str">
        <f>JL!I23</f>
        <v>Kuřecí směs Šuej-ču-žou, jasmínová rýže (kuřecí, sojová omáčka, vejce, chilli, zelenina, česnek, cukr, cibule)</v>
      </c>
      <c r="D66" s="10"/>
      <c r="E66" s="98" t="s">
        <v>31</v>
      </c>
      <c r="F66" s="89"/>
      <c r="G66" s="27"/>
      <c r="H66" s="24"/>
      <c r="I66" s="28"/>
      <c r="J66" s="25"/>
      <c r="K66" s="96"/>
      <c r="L66" s="107"/>
      <c r="M66" s="97"/>
    </row>
    <row r="67" spans="1:13" ht="18.95" customHeight="1">
      <c r="A67" s="189" t="s">
        <v>85</v>
      </c>
      <c r="B67" s="192"/>
      <c r="C67" s="105" t="str">
        <f>JL!I27</f>
        <v>Spaghetti all´Arrabbiata se strouhaným parmazánem (těstoviny, cibule, česnek, feferonky, rajčata, sůl, pepř, tomato sugo, bylinky)</v>
      </c>
      <c r="D67" s="10"/>
      <c r="E67" s="20" t="s">
        <v>31</v>
      </c>
      <c r="F67" s="89"/>
      <c r="G67" s="27"/>
      <c r="H67" s="24"/>
      <c r="I67" s="28"/>
      <c r="J67" s="25"/>
      <c r="K67" s="9"/>
      <c r="L67" s="102"/>
      <c r="M67" s="10"/>
    </row>
    <row r="68" spans="1:13" ht="18.95" customHeight="1">
      <c r="A68" s="189" t="s">
        <v>87</v>
      </c>
      <c r="B68" s="193"/>
      <c r="C68" s="105" t="str">
        <f>JL!H32</f>
        <v>4.</v>
      </c>
      <c r="D68" s="10"/>
      <c r="E68" s="20" t="s">
        <v>31</v>
      </c>
      <c r="F68" s="89"/>
      <c r="G68" s="27"/>
      <c r="H68" s="24"/>
      <c r="I68" s="28"/>
      <c r="J68" s="25"/>
      <c r="K68" s="96"/>
      <c r="L68" s="107"/>
      <c r="M68" s="97"/>
    </row>
    <row r="69" spans="1:13" ht="18.95" customHeight="1">
      <c r="A69" s="110"/>
      <c r="B69" s="111"/>
      <c r="C69" s="552"/>
      <c r="D69" s="553"/>
      <c r="E69" s="20"/>
      <c r="F69" s="89"/>
      <c r="G69" s="27"/>
      <c r="H69" s="24"/>
      <c r="I69" s="28"/>
      <c r="J69" s="25"/>
      <c r="K69" s="9"/>
      <c r="L69" s="102"/>
      <c r="M69" s="10"/>
    </row>
    <row r="70" spans="1:13" ht="18.95" customHeight="1">
      <c r="A70" s="94"/>
      <c r="B70" s="96"/>
      <c r="C70" s="94"/>
      <c r="D70" s="10"/>
      <c r="E70" s="20"/>
      <c r="F70" s="89"/>
      <c r="G70" s="29"/>
      <c r="H70" s="24"/>
      <c r="I70" s="28"/>
      <c r="J70" s="25"/>
      <c r="K70" s="96"/>
      <c r="L70" s="107"/>
      <c r="M70" s="97"/>
    </row>
    <row r="71" spans="1:13" ht="18.95" customHeight="1">
      <c r="A71" s="94"/>
      <c r="B71" s="9"/>
      <c r="C71" s="112"/>
      <c r="D71" s="113"/>
      <c r="E71" s="20"/>
      <c r="F71" s="22"/>
      <c r="G71" s="29"/>
      <c r="H71" s="24"/>
      <c r="I71" s="26"/>
      <c r="J71" s="25"/>
      <c r="K71" s="9"/>
      <c r="L71" s="102"/>
      <c r="M71" s="10"/>
    </row>
    <row r="72" spans="1:13" ht="36" customHeight="1">
      <c r="A72" s="99"/>
      <c r="B72" s="96"/>
      <c r="C72" s="94"/>
      <c r="D72" s="10"/>
      <c r="E72" s="20"/>
      <c r="F72" s="22"/>
      <c r="G72" s="29"/>
      <c r="H72" s="24"/>
      <c r="I72" s="26"/>
      <c r="J72" s="25"/>
      <c r="K72" s="9"/>
      <c r="L72" s="102"/>
      <c r="M72" s="10"/>
    </row>
    <row r="73" spans="1:13" ht="18.95" customHeight="1">
      <c r="A73" s="94"/>
      <c r="B73" s="9"/>
      <c r="C73" s="94"/>
      <c r="D73" s="10"/>
      <c r="E73" s="20"/>
      <c r="F73" s="22"/>
      <c r="G73" s="29"/>
      <c r="H73" s="24"/>
      <c r="I73" s="28"/>
      <c r="J73" s="25"/>
      <c r="K73" s="96"/>
      <c r="L73" s="107"/>
      <c r="M73" s="97"/>
    </row>
    <row r="74" spans="1:13" ht="18.95" customHeight="1">
      <c r="A74" s="94"/>
      <c r="B74" s="9"/>
      <c r="C74" s="94"/>
      <c r="D74" s="10"/>
      <c r="E74" s="20"/>
      <c r="F74" s="22"/>
      <c r="G74" s="29"/>
      <c r="H74" s="24"/>
      <c r="I74" s="26"/>
      <c r="J74" s="25"/>
      <c r="K74" s="9"/>
      <c r="L74" s="102"/>
      <c r="M74" s="10"/>
    </row>
    <row r="75" spans="1:13" ht="18.95" customHeight="1">
      <c r="A75" s="94"/>
      <c r="B75" s="9"/>
      <c r="C75" s="94"/>
      <c r="D75" s="9"/>
      <c r="E75" s="22"/>
      <c r="F75" s="22"/>
      <c r="G75" s="30"/>
      <c r="H75" s="24"/>
      <c r="I75" s="16"/>
      <c r="J75" s="16"/>
      <c r="K75" s="16"/>
      <c r="L75" s="102"/>
      <c r="M75" s="16"/>
    </row>
    <row r="76" spans="1:13" ht="18.95" customHeight="1">
      <c r="A76" s="61" t="s">
        <v>32</v>
      </c>
      <c r="H76" s="31"/>
      <c r="K76" s="32"/>
      <c r="L76" s="96"/>
      <c r="M76" s="97"/>
    </row>
    <row r="77" spans="1:13">
      <c r="A77" s="94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4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6"/>
      <c r="C79" s="96"/>
      <c r="E79" s="114" t="s">
        <v>36</v>
      </c>
      <c r="F79" s="96"/>
      <c r="G79" s="96"/>
      <c r="H79" s="114" t="s">
        <v>37</v>
      </c>
      <c r="I79" s="96"/>
      <c r="J79" s="96" t="s">
        <v>42</v>
      </c>
      <c r="K79" s="96"/>
      <c r="L79" s="96"/>
      <c r="M79" s="97"/>
    </row>
    <row r="80" spans="1:13">
      <c r="A80" s="56" t="s">
        <v>38</v>
      </c>
      <c r="B80" s="50"/>
      <c r="C80" s="50" t="s">
        <v>39</v>
      </c>
      <c r="D80" s="115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54" t="s">
        <v>49</v>
      </c>
      <c r="B81" s="555"/>
      <c r="C81" s="555"/>
      <c r="D81" s="555"/>
      <c r="E81" s="555"/>
      <c r="F81" s="555"/>
      <c r="G81" s="555"/>
      <c r="H81" s="555"/>
      <c r="I81" s="555"/>
      <c r="J81" s="555"/>
      <c r="K81" s="555"/>
      <c r="L81" s="555"/>
      <c r="M81" s="556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45197</v>
      </c>
      <c r="J82" s="45"/>
      <c r="K82" s="45"/>
      <c r="L82" s="45"/>
      <c r="M82" s="48"/>
    </row>
    <row r="83" spans="1:13" ht="16.5" customHeight="1">
      <c r="A83" s="93" t="s">
        <v>12</v>
      </c>
      <c r="B83" s="9"/>
      <c r="C83" s="10"/>
      <c r="D83" s="94" t="s">
        <v>13</v>
      </c>
      <c r="E83" s="9"/>
      <c r="F83" s="9"/>
      <c r="G83" s="9"/>
      <c r="H83" s="93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>SLEVÁRNA SAINT GOBAIN - BEROUN</v>
      </c>
      <c r="E84" s="50"/>
      <c r="F84" s="50"/>
      <c r="G84" s="50"/>
      <c r="H84" s="49" t="s">
        <v>14</v>
      </c>
      <c r="I84" s="95">
        <f>I57</f>
        <v>731438138</v>
      </c>
      <c r="J84" s="50"/>
      <c r="K84" s="50"/>
      <c r="L84" s="50"/>
      <c r="M84" s="51"/>
    </row>
    <row r="85" spans="1:13" ht="12.95" customHeight="1">
      <c r="A85" s="52"/>
      <c r="B85" s="96"/>
      <c r="C85" s="52"/>
      <c r="D85" s="97"/>
      <c r="E85" s="96"/>
      <c r="F85" s="12"/>
      <c r="G85" s="96"/>
      <c r="H85" s="96"/>
      <c r="I85" s="96"/>
      <c r="J85" s="96"/>
      <c r="K85" s="97"/>
      <c r="L85" s="52"/>
      <c r="M85" s="97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4" t="s">
        <v>22</v>
      </c>
      <c r="M86" s="10"/>
    </row>
    <row r="87" spans="1:13" ht="15.75" customHeight="1">
      <c r="A87" s="54"/>
      <c r="B87" s="96"/>
      <c r="C87" s="52"/>
      <c r="D87" s="97"/>
      <c r="E87" s="98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7"/>
      <c r="L87" s="98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9">
        <v>1</v>
      </c>
      <c r="B89" s="20"/>
      <c r="C89" s="99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89" t="s">
        <v>59</v>
      </c>
      <c r="B90" s="190"/>
      <c r="C90" s="94" t="str">
        <f>JL!L12</f>
        <v>Ovarová</v>
      </c>
      <c r="D90" s="10"/>
      <c r="E90" s="20" t="s">
        <v>31</v>
      </c>
      <c r="F90" s="22"/>
      <c r="G90" s="23"/>
      <c r="H90" s="24"/>
      <c r="I90" s="24"/>
      <c r="J90" s="25"/>
      <c r="K90" s="96"/>
      <c r="L90" s="102"/>
      <c r="M90" s="97"/>
    </row>
    <row r="91" spans="1:13" ht="18.95" customHeight="1">
      <c r="A91" s="189" t="s">
        <v>60</v>
      </c>
      <c r="B91" s="190"/>
      <c r="C91" s="94" t="str">
        <f>JL!L15</f>
        <v>Fazolová s paprikou</v>
      </c>
      <c r="D91" s="10"/>
      <c r="E91" s="98" t="s">
        <v>31</v>
      </c>
      <c r="F91" s="22"/>
      <c r="G91" s="103"/>
      <c r="H91" s="24"/>
      <c r="I91" s="26"/>
      <c r="J91" s="25"/>
      <c r="K91" s="9"/>
      <c r="L91" s="102"/>
      <c r="M91" s="10"/>
    </row>
    <row r="92" spans="1:13" ht="18.95" customHeight="1">
      <c r="A92" s="189" t="s">
        <v>84</v>
      </c>
      <c r="B92" s="191"/>
      <c r="C92" s="105" t="str">
        <f>JL!L19</f>
        <v>Pečená vepřová plec na majoránce se slaninou, bramborová kaše s výpekovou štávou</v>
      </c>
      <c r="D92" s="10"/>
      <c r="E92" s="20" t="s">
        <v>31</v>
      </c>
      <c r="F92" s="22"/>
      <c r="G92" s="118"/>
      <c r="H92" s="24"/>
      <c r="I92" s="26"/>
      <c r="J92" s="25"/>
      <c r="K92" s="96"/>
      <c r="L92" s="107"/>
      <c r="M92" s="97"/>
    </row>
    <row r="93" spans="1:13" ht="18.95" customHeight="1">
      <c r="A93" s="189" t="s">
        <v>86</v>
      </c>
      <c r="B93" s="192"/>
      <c r="C93" s="105" t="str">
        <f>JL!L23</f>
        <v>Pečené vuřty na tmavém pivu s paprikami a feferonkami, čerstvý chléb</v>
      </c>
      <c r="D93" s="10"/>
      <c r="E93" s="98" t="s">
        <v>31</v>
      </c>
      <c r="F93" s="22"/>
      <c r="G93" s="27"/>
      <c r="H93" s="24"/>
      <c r="I93" s="28"/>
      <c r="J93" s="25"/>
      <c r="K93" s="96"/>
      <c r="L93" s="107"/>
      <c r="M93" s="97"/>
    </row>
    <row r="94" spans="1:13" ht="18.95" customHeight="1">
      <c r="A94" s="189" t="s">
        <v>85</v>
      </c>
      <c r="B94" s="192"/>
      <c r="C94" s="105" t="str">
        <f>JL!L27</f>
        <v>Sójové Chilli con carne, jasmínová rýže (sójové maso, steril. fazole, koření chilli, rajčata, cibule, mouka, pepř, kukuřice)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2"/>
      <c r="M94" s="10"/>
    </row>
    <row r="95" spans="1:13" ht="18.95" customHeight="1">
      <c r="A95" s="189" t="s">
        <v>87</v>
      </c>
      <c r="B95" s="193"/>
      <c r="C95" s="105" t="str">
        <f>JL!L32</f>
        <v>Vepřový steak zapékaný se šunkou, fazolkami a sýrem, smažené bramborové krokety (vepřové maso, sůl, pepř, fazolky, šunka, sýr, mouka, cibule)</v>
      </c>
      <c r="D95" s="10"/>
      <c r="E95" s="20" t="s">
        <v>31</v>
      </c>
      <c r="F95" s="22"/>
      <c r="G95" s="27"/>
      <c r="H95" s="24"/>
      <c r="I95" s="28"/>
      <c r="J95" s="25"/>
      <c r="K95" s="96"/>
      <c r="L95" s="107"/>
      <c r="M95" s="97"/>
    </row>
    <row r="96" spans="1:13" ht="18.95" customHeight="1">
      <c r="A96" s="110"/>
      <c r="B96" s="111"/>
      <c r="C96" s="552"/>
      <c r="D96" s="553"/>
      <c r="E96" s="20"/>
      <c r="F96" s="22"/>
      <c r="G96" s="27"/>
      <c r="H96" s="24"/>
      <c r="I96" s="28"/>
      <c r="J96" s="25"/>
      <c r="K96" s="9"/>
      <c r="L96" s="102"/>
      <c r="M96" s="10"/>
    </row>
    <row r="97" spans="1:13" ht="18.95" customHeight="1">
      <c r="A97" s="94"/>
      <c r="B97" s="96"/>
      <c r="C97" s="94"/>
      <c r="D97" s="10"/>
      <c r="E97" s="20"/>
      <c r="F97" s="22"/>
      <c r="G97" s="29"/>
      <c r="H97" s="24"/>
      <c r="I97" s="28"/>
      <c r="J97" s="25"/>
      <c r="K97" s="96"/>
      <c r="L97" s="107"/>
      <c r="M97" s="97"/>
    </row>
    <row r="98" spans="1:13" ht="18.95" customHeight="1">
      <c r="A98" s="94"/>
      <c r="B98" s="9"/>
      <c r="C98" s="112"/>
      <c r="D98" s="113"/>
      <c r="E98" s="20"/>
      <c r="F98" s="22"/>
      <c r="G98" s="29"/>
      <c r="H98" s="24"/>
      <c r="I98" s="26"/>
      <c r="J98" s="25"/>
      <c r="K98" s="9"/>
      <c r="L98" s="102"/>
      <c r="M98" s="10"/>
    </row>
    <row r="99" spans="1:13" ht="36" customHeight="1">
      <c r="A99" s="99"/>
      <c r="B99" s="96"/>
      <c r="C99" s="94"/>
      <c r="D99" s="10"/>
      <c r="E99" s="20"/>
      <c r="F99" s="22"/>
      <c r="G99" s="29"/>
      <c r="H99" s="24"/>
      <c r="I99" s="26"/>
      <c r="J99" s="25"/>
      <c r="K99" s="9"/>
      <c r="L99" s="102"/>
      <c r="M99" s="10"/>
    </row>
    <row r="100" spans="1:13" ht="18.95" customHeight="1">
      <c r="A100" s="94"/>
      <c r="B100" s="9"/>
      <c r="C100" s="94"/>
      <c r="D100" s="10"/>
      <c r="E100" s="20"/>
      <c r="F100" s="22"/>
      <c r="G100" s="29"/>
      <c r="H100" s="24"/>
      <c r="I100" s="28"/>
      <c r="J100" s="25"/>
      <c r="K100" s="96"/>
      <c r="L100" s="107"/>
      <c r="M100" s="97"/>
    </row>
    <row r="101" spans="1:13" ht="18.95" customHeight="1">
      <c r="A101" s="94"/>
      <c r="B101" s="9"/>
      <c r="C101" s="94"/>
      <c r="D101" s="10"/>
      <c r="E101" s="20"/>
      <c r="F101" s="22"/>
      <c r="G101" s="29"/>
      <c r="H101" s="24"/>
      <c r="I101" s="26"/>
      <c r="J101" s="25"/>
      <c r="K101" s="9"/>
      <c r="L101" s="102"/>
      <c r="M101" s="10"/>
    </row>
    <row r="102" spans="1:13" ht="18.95" customHeight="1">
      <c r="A102" s="94"/>
      <c r="B102" s="9"/>
      <c r="C102" s="94"/>
      <c r="D102" s="9"/>
      <c r="E102" s="22"/>
      <c r="F102" s="22"/>
      <c r="G102" s="30"/>
      <c r="H102" s="24"/>
      <c r="I102" s="16"/>
      <c r="J102" s="16"/>
      <c r="K102" s="16"/>
      <c r="L102" s="102"/>
      <c r="M102" s="16"/>
    </row>
    <row r="103" spans="1:13" ht="18.95" customHeight="1">
      <c r="A103" s="61" t="s">
        <v>32</v>
      </c>
      <c r="H103" s="31"/>
      <c r="K103" s="32"/>
      <c r="L103" s="96"/>
      <c r="M103" s="97"/>
    </row>
    <row r="104" spans="1:13">
      <c r="A104" s="94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4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6"/>
      <c r="C106" s="96"/>
      <c r="E106" s="114" t="s">
        <v>36</v>
      </c>
      <c r="F106" s="96"/>
      <c r="G106" s="96"/>
      <c r="H106" s="114" t="s">
        <v>37</v>
      </c>
      <c r="I106" s="96"/>
      <c r="J106" s="96" t="s">
        <v>42</v>
      </c>
      <c r="K106" s="96"/>
      <c r="L106" s="96"/>
      <c r="M106" s="97"/>
    </row>
    <row r="107" spans="1:13">
      <c r="A107" s="56" t="s">
        <v>38</v>
      </c>
      <c r="B107" s="50"/>
      <c r="C107" s="50" t="s">
        <v>39</v>
      </c>
      <c r="D107" s="115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54" t="s">
        <v>49</v>
      </c>
      <c r="B108" s="555"/>
      <c r="C108" s="555"/>
      <c r="D108" s="555"/>
      <c r="E108" s="555"/>
      <c r="F108" s="555"/>
      <c r="G108" s="555"/>
      <c r="H108" s="555"/>
      <c r="I108" s="555"/>
      <c r="J108" s="555"/>
      <c r="K108" s="555"/>
      <c r="L108" s="555"/>
      <c r="M108" s="556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45198</v>
      </c>
      <c r="J109" s="45"/>
      <c r="K109" s="45"/>
      <c r="L109" s="45"/>
      <c r="M109" s="48"/>
    </row>
    <row r="110" spans="1:13" ht="16.5" customHeight="1">
      <c r="A110" s="93" t="s">
        <v>12</v>
      </c>
      <c r="B110" s="9"/>
      <c r="C110" s="10"/>
      <c r="D110" s="94" t="s">
        <v>13</v>
      </c>
      <c r="E110" s="9"/>
      <c r="F110" s="9"/>
      <c r="G110" s="9"/>
      <c r="H110" s="93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>SLEVÁRNA SAINT GOBAIN - BEROUN</v>
      </c>
      <c r="E111" s="50"/>
      <c r="F111" s="50"/>
      <c r="G111" s="50"/>
      <c r="H111" s="49" t="s">
        <v>14</v>
      </c>
      <c r="I111" s="95">
        <f>I84</f>
        <v>731438138</v>
      </c>
      <c r="J111" s="50"/>
      <c r="K111" s="50"/>
      <c r="L111" s="50"/>
      <c r="M111" s="51"/>
    </row>
    <row r="112" spans="1:13" ht="12.95" customHeight="1">
      <c r="A112" s="52"/>
      <c r="B112" s="96"/>
      <c r="C112" s="52"/>
      <c r="D112" s="97"/>
      <c r="E112" s="96"/>
      <c r="F112" s="12"/>
      <c r="G112" s="96"/>
      <c r="H112" s="96"/>
      <c r="I112" s="96"/>
      <c r="J112" s="96"/>
      <c r="K112" s="97"/>
      <c r="L112" s="52"/>
      <c r="M112" s="97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4" t="s">
        <v>22</v>
      </c>
      <c r="M113" s="10"/>
    </row>
    <row r="114" spans="1:13" ht="15.75" customHeight="1">
      <c r="A114" s="54"/>
      <c r="B114" s="96"/>
      <c r="C114" s="52"/>
      <c r="D114" s="97"/>
      <c r="E114" s="98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7"/>
      <c r="L114" s="98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9">
        <v>1</v>
      </c>
      <c r="B116" s="20"/>
      <c r="C116" s="99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89" t="s">
        <v>59</v>
      </c>
      <c r="B117" s="190"/>
      <c r="C117" s="116" t="str">
        <f>JL!O12</f>
        <v>Hovězí s vaječnou sedlinou a zeleninou</v>
      </c>
      <c r="D117" s="10"/>
      <c r="E117" s="20" t="s">
        <v>31</v>
      </c>
      <c r="F117" s="22"/>
      <c r="G117" s="23"/>
      <c r="H117" s="24"/>
      <c r="I117" s="24"/>
      <c r="J117" s="25"/>
      <c r="K117" s="96"/>
      <c r="L117" s="102"/>
      <c r="M117" s="97"/>
    </row>
    <row r="118" spans="1:13" ht="18.95" customHeight="1">
      <c r="A118" s="189" t="s">
        <v>60</v>
      </c>
      <c r="B118" s="190"/>
      <c r="C118" s="94" t="str">
        <f>JL!O15</f>
        <v>Bramborová</v>
      </c>
      <c r="D118" s="10"/>
      <c r="E118" s="98" t="s">
        <v>31</v>
      </c>
      <c r="F118" s="22"/>
      <c r="G118" s="103"/>
      <c r="H118" s="24"/>
      <c r="I118" s="26"/>
      <c r="J118" s="25"/>
      <c r="K118" s="9"/>
      <c r="L118" s="102"/>
      <c r="M118" s="10"/>
    </row>
    <row r="119" spans="1:13" ht="18.95" customHeight="1">
      <c r="A119" s="189" t="s">
        <v>84</v>
      </c>
      <c r="B119" s="191"/>
      <c r="C119" s="105" t="str">
        <f>JL!O19</f>
        <v>Hovězí pečeně štěpánská, dušená rýže (hovězí maso, cibule, slanina, vejce, sůl, pepř, mouka, kmín)</v>
      </c>
      <c r="D119" s="10"/>
      <c r="E119" s="20" t="s">
        <v>31</v>
      </c>
      <c r="F119" s="22"/>
      <c r="G119" s="27"/>
      <c r="H119" s="24"/>
      <c r="I119" s="26"/>
      <c r="J119" s="25"/>
      <c r="K119" s="96"/>
      <c r="L119" s="107"/>
      <c r="M119" s="97"/>
    </row>
    <row r="120" spans="1:13" ht="18.95" customHeight="1">
      <c r="A120" s="189" t="s">
        <v>86</v>
      </c>
      <c r="B120" s="192"/>
      <c r="C120" s="105" t="str">
        <f>JL!O23</f>
        <v>Dalmátské čufty, vařené těstoviny (mleté maso, vejce, žemle, hrášek, lečo, smetana, koření čubrica, sůl, pepř, paprika, mouka, rajčata)</v>
      </c>
      <c r="D120" s="10"/>
      <c r="E120" s="98" t="s">
        <v>31</v>
      </c>
      <c r="F120" s="22"/>
      <c r="G120" s="27"/>
      <c r="H120" s="24"/>
      <c r="I120" s="26"/>
      <c r="J120" s="25"/>
      <c r="K120" s="9"/>
      <c r="L120" s="102"/>
      <c r="M120" s="10"/>
    </row>
    <row r="121" spans="1:13" ht="18.95" customHeight="1">
      <c r="A121" s="189" t="s">
        <v>85</v>
      </c>
      <c r="B121" s="192"/>
      <c r="C121" s="105" t="str">
        <f>JL!O27</f>
        <v>Plněné domácí buchty, mléko  (polohrubá a hladká mouka, vejce, kvasnice, mléko, máslo, mák, tvaroh, cukr, sůl)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2"/>
      <c r="M121" s="10"/>
    </row>
    <row r="122" spans="1:13" ht="18.95" customHeight="1">
      <c r="A122" s="189" t="s">
        <v>87</v>
      </c>
      <c r="B122" s="193"/>
      <c r="C122" s="105" t="str">
        <f>JL!O32</f>
        <v>MEXICKÉ BURRITO S KUŘECÍM MASEM, SALSA MEXICANA</v>
      </c>
      <c r="D122" s="10"/>
      <c r="E122" s="20" t="s">
        <v>31</v>
      </c>
      <c r="F122" s="22"/>
      <c r="G122" s="27"/>
      <c r="H122" s="24"/>
      <c r="I122" s="28"/>
      <c r="J122" s="25"/>
      <c r="K122" s="96"/>
      <c r="L122" s="107"/>
      <c r="M122" s="97"/>
    </row>
    <row r="123" spans="1:13" ht="18.95" customHeight="1">
      <c r="A123" s="110"/>
      <c r="B123" s="111"/>
      <c r="C123" s="552"/>
      <c r="D123" s="553"/>
      <c r="E123" s="20"/>
      <c r="F123" s="22"/>
      <c r="G123" s="27"/>
      <c r="H123" s="24"/>
      <c r="I123" s="28"/>
      <c r="J123" s="25"/>
      <c r="K123" s="9"/>
      <c r="L123" s="102"/>
      <c r="M123" s="10"/>
    </row>
    <row r="124" spans="1:13" ht="18.95" customHeight="1">
      <c r="A124" s="94"/>
      <c r="B124" s="96"/>
      <c r="C124" s="94"/>
      <c r="D124" s="10"/>
      <c r="E124" s="20"/>
      <c r="F124" s="22"/>
      <c r="G124" s="29"/>
      <c r="H124" s="24"/>
      <c r="I124" s="28"/>
      <c r="J124" s="25"/>
      <c r="K124" s="96"/>
      <c r="L124" s="107"/>
      <c r="M124" s="97"/>
    </row>
    <row r="125" spans="1:13" ht="18.95" customHeight="1">
      <c r="A125" s="94"/>
      <c r="B125" s="9"/>
      <c r="C125" s="112"/>
      <c r="D125" s="113"/>
      <c r="E125" s="20"/>
      <c r="F125" s="22"/>
      <c r="G125" s="29"/>
      <c r="H125" s="24"/>
      <c r="I125" s="26"/>
      <c r="J125" s="25"/>
      <c r="K125" s="9"/>
      <c r="L125" s="102"/>
      <c r="M125" s="10"/>
    </row>
    <row r="126" spans="1:13" ht="36" customHeight="1">
      <c r="A126" s="99"/>
      <c r="B126" s="96"/>
      <c r="C126" s="94"/>
      <c r="D126" s="10"/>
      <c r="E126" s="20"/>
      <c r="F126" s="22"/>
      <c r="G126" s="29"/>
      <c r="H126" s="24"/>
      <c r="I126" s="26"/>
      <c r="J126" s="25"/>
      <c r="K126" s="9"/>
      <c r="L126" s="102"/>
      <c r="M126" s="10"/>
    </row>
    <row r="127" spans="1:13" ht="18.95" customHeight="1">
      <c r="A127" s="94"/>
      <c r="B127" s="9"/>
      <c r="C127" s="94"/>
      <c r="D127" s="10"/>
      <c r="E127" s="20"/>
      <c r="F127" s="22"/>
      <c r="G127" s="29"/>
      <c r="H127" s="24"/>
      <c r="I127" s="28"/>
      <c r="J127" s="25"/>
      <c r="K127" s="96"/>
      <c r="L127" s="107"/>
      <c r="M127" s="97"/>
    </row>
    <row r="128" spans="1:13" ht="18.95" customHeight="1">
      <c r="A128" s="94"/>
      <c r="B128" s="9"/>
      <c r="C128" s="94"/>
      <c r="D128" s="10"/>
      <c r="E128" s="20"/>
      <c r="F128" s="22"/>
      <c r="G128" s="29"/>
      <c r="H128" s="24"/>
      <c r="I128" s="26"/>
      <c r="J128" s="25"/>
      <c r="K128" s="9"/>
      <c r="L128" s="102"/>
      <c r="M128" s="10"/>
    </row>
    <row r="129" spans="1:13" ht="18.95" customHeight="1">
      <c r="A129" s="94"/>
      <c r="B129" s="9"/>
      <c r="C129" s="94"/>
      <c r="D129" s="9"/>
      <c r="E129" s="22"/>
      <c r="F129" s="22"/>
      <c r="G129" s="30"/>
      <c r="H129" s="24"/>
      <c r="I129" s="16"/>
      <c r="J129" s="16"/>
      <c r="K129" s="16"/>
      <c r="L129" s="102"/>
      <c r="M129" s="16"/>
    </row>
    <row r="130" spans="1:13" ht="18.95" customHeight="1">
      <c r="A130" s="61" t="s">
        <v>32</v>
      </c>
      <c r="H130" s="31"/>
      <c r="K130" s="32"/>
      <c r="L130" s="96"/>
      <c r="M130" s="97"/>
    </row>
    <row r="131" spans="1:13">
      <c r="A131" s="94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4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6"/>
      <c r="C133" s="96"/>
      <c r="E133" s="114" t="s">
        <v>36</v>
      </c>
      <c r="F133" s="96"/>
      <c r="G133" s="96"/>
      <c r="H133" s="114" t="s">
        <v>37</v>
      </c>
      <c r="I133" s="96"/>
      <c r="J133" s="96" t="s">
        <v>42</v>
      </c>
      <c r="K133" s="96"/>
      <c r="L133" s="96"/>
      <c r="M133" s="97"/>
    </row>
    <row r="134" spans="1:13">
      <c r="A134" s="56" t="s">
        <v>38</v>
      </c>
      <c r="B134" s="50"/>
      <c r="C134" s="50" t="s">
        <v>39</v>
      </c>
      <c r="D134" s="115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54" t="s">
        <v>49</v>
      </c>
      <c r="B135" s="555"/>
      <c r="C135" s="555"/>
      <c r="D135" s="555"/>
      <c r="E135" s="555"/>
      <c r="F135" s="555"/>
      <c r="G135" s="555"/>
      <c r="H135" s="555"/>
      <c r="I135" s="555"/>
      <c r="J135" s="555"/>
      <c r="K135" s="555"/>
      <c r="L135" s="555"/>
      <c r="M135" s="55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D6" sqref="D6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45194</v>
      </c>
      <c r="J1" s="45"/>
      <c r="K1" s="45"/>
      <c r="L1" s="45"/>
      <c r="M1" s="48"/>
    </row>
    <row r="2" spans="1:13" ht="16.5" customHeight="1">
      <c r="A2" s="93" t="s">
        <v>12</v>
      </c>
      <c r="B2" s="9"/>
      <c r="C2" s="10"/>
      <c r="D2" s="94" t="s">
        <v>13</v>
      </c>
      <c r="E2" s="9"/>
      <c r="F2" s="9"/>
      <c r="G2" s="9"/>
      <c r="H2" s="93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105</v>
      </c>
      <c r="E3" s="50"/>
      <c r="F3" s="50"/>
      <c r="G3" s="50"/>
      <c r="H3" s="49" t="s">
        <v>14</v>
      </c>
      <c r="I3" s="186"/>
      <c r="J3" s="188"/>
      <c r="K3" s="187"/>
      <c r="L3" s="188"/>
      <c r="M3" s="51"/>
    </row>
    <row r="4" spans="1:13" ht="12.95" customHeight="1">
      <c r="A4" s="52"/>
      <c r="B4" s="96"/>
      <c r="C4" s="52"/>
      <c r="D4" s="97"/>
      <c r="E4" s="96"/>
      <c r="F4" s="12"/>
      <c r="G4" s="96"/>
      <c r="H4" s="96"/>
      <c r="I4" s="96"/>
      <c r="J4" s="96"/>
      <c r="K4" s="97"/>
      <c r="L4" s="52"/>
      <c r="M4" s="97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4" t="s">
        <v>22</v>
      </c>
      <c r="M5" s="10"/>
    </row>
    <row r="6" spans="1:13" ht="15.75" customHeight="1">
      <c r="A6" s="54"/>
      <c r="B6" s="96"/>
      <c r="C6" s="52"/>
      <c r="D6" s="97"/>
      <c r="E6" s="98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7"/>
      <c r="L6" s="98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9">
        <v>1</v>
      </c>
      <c r="B8" s="20"/>
      <c r="C8" s="99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9" t="s">
        <v>59</v>
      </c>
      <c r="B9" s="190"/>
      <c r="C9" s="94" t="str">
        <f>JL!C12</f>
        <v>Hovězí se strouháním</v>
      </c>
      <c r="D9" s="10"/>
      <c r="E9" s="20" t="s">
        <v>31</v>
      </c>
      <c r="F9" s="22"/>
      <c r="G9" s="23"/>
      <c r="H9" s="24"/>
      <c r="I9" s="24"/>
      <c r="J9" s="25"/>
      <c r="K9" s="96"/>
      <c r="L9" s="102"/>
      <c r="M9" s="97"/>
    </row>
    <row r="10" spans="1:13" ht="18.95" customHeight="1">
      <c r="A10" s="189" t="s">
        <v>60</v>
      </c>
      <c r="B10" s="190"/>
      <c r="C10" s="94" t="str">
        <f>JL!C15</f>
        <v>Zelňačka s klobásou a paprikou</v>
      </c>
      <c r="D10" s="10"/>
      <c r="E10" s="98" t="s">
        <v>31</v>
      </c>
      <c r="F10" s="22"/>
      <c r="G10" s="103"/>
      <c r="H10" s="24"/>
      <c r="I10" s="26"/>
      <c r="J10" s="25"/>
      <c r="K10" s="9"/>
      <c r="L10" s="102"/>
      <c r="M10" s="10"/>
    </row>
    <row r="11" spans="1:13" ht="18.95" customHeight="1">
      <c r="A11" s="189" t="s">
        <v>84</v>
      </c>
      <c r="B11" s="191"/>
      <c r="C11" s="105" t="str">
        <f>JL!C19</f>
        <v>Pečená vepřová kýta na česneku, dušený špenát, bramborové knedlíky (vepřové, česnek, cibule, mouka, špenát, mléko)</v>
      </c>
      <c r="D11" s="10"/>
      <c r="E11" s="20" t="s">
        <v>31</v>
      </c>
      <c r="F11" s="22"/>
      <c r="G11" s="27"/>
      <c r="H11" s="106"/>
      <c r="I11" s="26"/>
      <c r="J11" s="25"/>
      <c r="K11" s="96"/>
      <c r="L11" s="107"/>
      <c r="M11" s="97"/>
    </row>
    <row r="12" spans="1:13" ht="18.95" customHeight="1">
      <c r="A12" s="189" t="s">
        <v>86</v>
      </c>
      <c r="B12" s="192"/>
      <c r="C12" s="105" t="str">
        <f>JL!C23</f>
        <v>Rizoto z kuřecího masa, strouhaný sýr, okurka (kuřecí maso, zelenina, sůl, pepř, rýže, strouhaný sýr)</v>
      </c>
      <c r="D12" s="10"/>
      <c r="E12" s="98" t="s">
        <v>31</v>
      </c>
      <c r="F12" s="22"/>
      <c r="G12" s="27"/>
      <c r="H12" s="24"/>
      <c r="I12" s="26"/>
      <c r="J12" s="25"/>
      <c r="K12" s="9"/>
      <c r="L12" s="102"/>
      <c r="M12" s="10"/>
    </row>
    <row r="13" spans="1:13" ht="18.95" customHeight="1">
      <c r="A13" s="189" t="s">
        <v>85</v>
      </c>
      <c r="B13" s="192"/>
      <c r="C13" s="105" t="str">
        <f>JL!C27</f>
        <v>Čočka na kyselo s cibulkou, vařené vejce, chléb (čočka, cibule, mouka, ocet, cukr, pepř)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2"/>
      <c r="M13" s="10"/>
    </row>
    <row r="14" spans="1:13" ht="18.95" customHeight="1">
      <c r="A14" s="189" t="s">
        <v>87</v>
      </c>
      <c r="B14" s="193"/>
      <c r="C14" s="105" t="str">
        <f>JL!C32</f>
        <v>Kuřecí prsa s brokolicí a sýrem, smažené hranolky (kuřecí prsa, máslo, cibule, sůl, pepř, olej, sýr eidamského typu 45%. Brokolice)</v>
      </c>
      <c r="D14" s="10"/>
      <c r="E14" s="20" t="s">
        <v>31</v>
      </c>
      <c r="F14" s="22"/>
      <c r="G14" s="27"/>
      <c r="H14" s="24"/>
      <c r="I14" s="28"/>
      <c r="J14" s="25"/>
      <c r="K14" s="96"/>
      <c r="L14" s="107"/>
      <c r="M14" s="97"/>
    </row>
    <row r="15" spans="1:13" ht="18.95" customHeight="1">
      <c r="A15" s="110"/>
      <c r="B15" s="111"/>
      <c r="C15" s="552"/>
      <c r="D15" s="553"/>
      <c r="E15" s="20"/>
      <c r="F15" s="22"/>
      <c r="G15" s="27"/>
      <c r="H15" s="24"/>
      <c r="I15" s="28"/>
      <c r="J15" s="25"/>
      <c r="K15" s="9"/>
      <c r="L15" s="102"/>
      <c r="M15" s="10"/>
    </row>
    <row r="16" spans="1:13" ht="18.95" customHeight="1">
      <c r="A16" s="228" t="s">
        <v>108</v>
      </c>
      <c r="B16" s="96"/>
      <c r="C16" s="105" t="str">
        <f>'JL ŠKOLKA'!B8</f>
        <v>Chléb s máslem sypaný strouhanou mrkví</v>
      </c>
      <c r="D16" s="10"/>
      <c r="E16" s="20" t="s">
        <v>109</v>
      </c>
      <c r="F16" s="22"/>
      <c r="G16" s="29"/>
      <c r="H16" s="24"/>
      <c r="I16" s="28"/>
      <c r="J16" s="25"/>
      <c r="K16" s="96"/>
      <c r="L16" s="107"/>
      <c r="M16" s="97"/>
    </row>
    <row r="17" spans="1:13" ht="18.95" customHeight="1">
      <c r="A17" s="228" t="s">
        <v>107</v>
      </c>
      <c r="B17" s="9"/>
      <c r="C17" s="227" t="str">
        <f>'JL ŠKOLKA'!B20</f>
        <v>Veka s máslem, uzený sýr, ovoce</v>
      </c>
      <c r="D17" s="113"/>
      <c r="E17" s="20" t="s">
        <v>109</v>
      </c>
      <c r="F17" s="22"/>
      <c r="G17" s="29"/>
      <c r="H17" s="24"/>
      <c r="I17" s="26"/>
      <c r="J17" s="25"/>
      <c r="K17" s="9"/>
      <c r="L17" s="102"/>
      <c r="M17" s="10"/>
    </row>
    <row r="18" spans="1:13" ht="36" customHeight="1">
      <c r="A18" s="99"/>
      <c r="B18" s="96"/>
      <c r="C18" s="94"/>
      <c r="D18" s="10"/>
      <c r="E18" s="20"/>
      <c r="F18" s="22"/>
      <c r="G18" s="29"/>
      <c r="H18" s="24"/>
      <c r="I18" s="28"/>
      <c r="J18" s="25"/>
      <c r="K18" s="96"/>
      <c r="L18" s="107"/>
      <c r="M18" s="97"/>
    </row>
    <row r="19" spans="1:13" ht="18.95" customHeight="1">
      <c r="A19" s="94"/>
      <c r="B19" s="9"/>
      <c r="C19" s="94"/>
      <c r="D19" s="10"/>
      <c r="E19" s="20"/>
      <c r="F19" s="22"/>
      <c r="G19" s="29"/>
      <c r="H19" s="24"/>
      <c r="I19" s="26"/>
      <c r="J19" s="25"/>
      <c r="K19" s="9"/>
      <c r="L19" s="102"/>
      <c r="M19" s="10"/>
    </row>
    <row r="20" spans="1:13" ht="18.95" customHeight="1">
      <c r="A20" s="94"/>
      <c r="B20" s="9"/>
      <c r="C20" s="94"/>
      <c r="D20" s="10"/>
      <c r="E20" s="20"/>
      <c r="F20" s="22"/>
      <c r="G20" s="29"/>
      <c r="H20" s="24"/>
      <c r="I20" s="26"/>
      <c r="J20" s="25"/>
      <c r="K20" s="9"/>
      <c r="L20" s="102"/>
      <c r="M20" s="10"/>
    </row>
    <row r="21" spans="1:13" ht="18.95" customHeight="1">
      <c r="A21" s="94"/>
      <c r="B21" s="9"/>
      <c r="C21" s="94"/>
      <c r="D21" s="9"/>
      <c r="E21" s="22"/>
      <c r="F21" s="22"/>
      <c r="G21" s="30"/>
      <c r="H21" s="24"/>
      <c r="I21" s="16"/>
      <c r="J21" s="16"/>
      <c r="K21" s="16"/>
      <c r="L21" s="102"/>
      <c r="M21" s="16"/>
    </row>
    <row r="22" spans="1:13" ht="18.95" customHeight="1">
      <c r="A22" s="61" t="s">
        <v>32</v>
      </c>
      <c r="H22" s="31"/>
      <c r="K22" s="32"/>
      <c r="L22" s="96"/>
      <c r="M22" s="97"/>
    </row>
    <row r="23" spans="1:13">
      <c r="A23" s="94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4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6"/>
      <c r="C25" s="96"/>
      <c r="E25" s="114" t="s">
        <v>36</v>
      </c>
      <c r="F25" s="96"/>
      <c r="G25" s="96"/>
      <c r="H25" s="114" t="s">
        <v>37</v>
      </c>
      <c r="I25" s="96"/>
      <c r="J25" s="96" t="s">
        <v>215</v>
      </c>
      <c r="K25" s="96"/>
      <c r="L25" s="96"/>
      <c r="M25" s="97"/>
    </row>
    <row r="26" spans="1:13">
      <c r="A26" s="56" t="s">
        <v>38</v>
      </c>
      <c r="B26" s="50"/>
      <c r="C26" s="50" t="s">
        <v>39</v>
      </c>
      <c r="D26" s="115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54" t="s">
        <v>49</v>
      </c>
      <c r="B27" s="555"/>
      <c r="C27" s="555"/>
      <c r="D27" s="555"/>
      <c r="E27" s="555"/>
      <c r="F27" s="555"/>
      <c r="G27" s="555"/>
      <c r="H27" s="555"/>
      <c r="I27" s="555"/>
      <c r="J27" s="555"/>
      <c r="K27" s="555"/>
      <c r="L27" s="555"/>
      <c r="M27" s="556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45195</v>
      </c>
      <c r="J28" s="45"/>
      <c r="K28" s="45"/>
      <c r="L28" s="45"/>
      <c r="M28" s="48"/>
    </row>
    <row r="29" spans="1:13" ht="16.5" customHeight="1">
      <c r="A29" s="93" t="s">
        <v>12</v>
      </c>
      <c r="B29" s="9"/>
      <c r="C29" s="10"/>
      <c r="D29" s="94" t="s">
        <v>13</v>
      </c>
      <c r="E29" s="9"/>
      <c r="F29" s="9"/>
      <c r="G29" s="9"/>
      <c r="H29" s="93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>MŠ PETRKLÍČ + ZŠ PETRKLÍČ</v>
      </c>
      <c r="E30" s="50"/>
      <c r="F30" s="50"/>
      <c r="G30" s="50"/>
      <c r="H30" s="49" t="s">
        <v>14</v>
      </c>
      <c r="I30" s="95">
        <f>I3</f>
        <v>0</v>
      </c>
      <c r="J30" s="50"/>
      <c r="K30" s="50"/>
      <c r="L30" s="50"/>
      <c r="M30" s="51"/>
    </row>
    <row r="31" spans="1:13" ht="12.95" customHeight="1">
      <c r="A31" s="52"/>
      <c r="B31" s="96"/>
      <c r="C31" s="52"/>
      <c r="D31" s="97"/>
      <c r="E31" s="96"/>
      <c r="F31" s="12"/>
      <c r="G31" s="96"/>
      <c r="H31" s="96"/>
      <c r="I31" s="96"/>
      <c r="J31" s="96"/>
      <c r="K31" s="97"/>
      <c r="L31" s="52"/>
      <c r="M31" s="97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4" t="s">
        <v>22</v>
      </c>
      <c r="M32" s="10"/>
    </row>
    <row r="33" spans="1:13" ht="15.75" customHeight="1">
      <c r="A33" s="54"/>
      <c r="B33" s="96"/>
      <c r="C33" s="52"/>
      <c r="D33" s="97"/>
      <c r="E33" s="98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7"/>
      <c r="L33" s="98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9">
        <v>1</v>
      </c>
      <c r="B35" s="20"/>
      <c r="C35" s="99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00" t="s">
        <v>59</v>
      </c>
      <c r="B36" s="101"/>
      <c r="C36" s="116" t="str">
        <f>JL!F12</f>
        <v>Hanácká česneková se zeleninou a bramborami</v>
      </c>
      <c r="D36" s="10"/>
      <c r="E36" s="20" t="s">
        <v>31</v>
      </c>
      <c r="F36" s="89"/>
      <c r="G36" s="23"/>
      <c r="H36" s="24"/>
      <c r="I36" s="24"/>
      <c r="J36" s="25"/>
      <c r="K36" s="96"/>
      <c r="L36" s="102"/>
      <c r="M36" s="97"/>
    </row>
    <row r="37" spans="1:13" ht="18.95" customHeight="1">
      <c r="A37" s="100" t="s">
        <v>60</v>
      </c>
      <c r="B37" s="101"/>
      <c r="C37" s="94" t="str">
        <f>JL!F15</f>
        <v>Rajčatová sladkokyselá s rýží</v>
      </c>
      <c r="D37" s="10"/>
      <c r="E37" s="98" t="s">
        <v>31</v>
      </c>
      <c r="F37" s="89"/>
      <c r="G37" s="103"/>
      <c r="H37" s="24"/>
      <c r="I37" s="26"/>
      <c r="J37" s="25"/>
      <c r="K37" s="9"/>
      <c r="L37" s="102"/>
      <c r="M37" s="10"/>
    </row>
    <row r="38" spans="1:13" ht="18.95" customHeight="1">
      <c r="A38" s="100" t="s">
        <v>73</v>
      </c>
      <c r="B38" s="104"/>
      <c r="C38" s="105" t="str">
        <f>JL!F19</f>
        <v>Vepřová krkovička na myslivecký způsob s okurkami, houbami a slaninou, houskové knedlíky</v>
      </c>
      <c r="D38" s="10"/>
      <c r="E38" s="20" t="s">
        <v>31</v>
      </c>
      <c r="F38" s="89"/>
      <c r="G38" s="118"/>
      <c r="H38" s="24"/>
      <c r="I38" s="26"/>
      <c r="J38" s="25"/>
      <c r="K38" s="96"/>
      <c r="L38" s="107"/>
      <c r="M38" s="97"/>
    </row>
    <row r="39" spans="1:13" ht="18.95" customHeight="1">
      <c r="A39" s="100" t="s">
        <v>74</v>
      </c>
      <c r="B39" s="108"/>
      <c r="C39" s="105" t="str">
        <f>JL!F23</f>
        <v>Špagety s vepřovým ragú Bolognese sypané strouhaným sýrem (vepřové sekané, cibule, rajčata cerstvá i drcená, cukr, bylinky, česnek, mouka)</v>
      </c>
      <c r="D39" s="10"/>
      <c r="E39" s="98" t="s">
        <v>31</v>
      </c>
      <c r="F39" s="89"/>
      <c r="G39" s="27"/>
      <c r="H39" s="24"/>
      <c r="I39" s="28"/>
      <c r="J39" s="25"/>
      <c r="K39" s="96"/>
      <c r="L39" s="107"/>
      <c r="M39" s="97"/>
    </row>
    <row r="40" spans="1:13" ht="18.95" customHeight="1">
      <c r="A40" s="100" t="s">
        <v>75</v>
      </c>
      <c r="B40" s="108"/>
      <c r="C40" s="105" t="str">
        <f>JL!F27</f>
        <v>Květákový mozeček, vařené brambory  (květák, kmín, vejce, sůl, máslo, muškátový květ)</v>
      </c>
      <c r="D40" s="10"/>
      <c r="E40" s="20" t="s">
        <v>31</v>
      </c>
      <c r="F40" s="89"/>
      <c r="G40" s="27"/>
      <c r="H40" s="24"/>
      <c r="I40" s="28"/>
      <c r="J40" s="25"/>
      <c r="K40" s="9"/>
      <c r="L40" s="102"/>
      <c r="M40" s="10"/>
    </row>
    <row r="41" spans="1:13" ht="18.95" customHeight="1">
      <c r="A41" s="100" t="s">
        <v>76</v>
      </c>
      <c r="B41" s="109"/>
      <c r="C41" s="105" t="str">
        <f>JL!F32</f>
        <v>PEČENÉ KRÁLIČÍ STEHNO NA ČESNEKU, DUŠENÝ LISTOVÝ ŠPENÁT, BRAMBOROVÉ KNEDLÍKY</v>
      </c>
      <c r="D41" s="10"/>
      <c r="E41" s="20" t="s">
        <v>31</v>
      </c>
      <c r="F41" s="89"/>
      <c r="G41" s="27"/>
      <c r="H41" s="24"/>
      <c r="I41" s="28"/>
      <c r="J41" s="25"/>
      <c r="K41" s="96"/>
      <c r="L41" s="107"/>
      <c r="M41" s="97"/>
    </row>
    <row r="42" spans="1:13" ht="18.95" customHeight="1">
      <c r="A42" s="110"/>
      <c r="B42" s="111"/>
      <c r="C42" s="552"/>
      <c r="D42" s="553"/>
      <c r="E42" s="20"/>
      <c r="F42" s="89"/>
      <c r="G42" s="27"/>
      <c r="H42" s="24"/>
      <c r="I42" s="117"/>
      <c r="J42" s="25"/>
      <c r="K42" s="9"/>
      <c r="L42" s="102"/>
      <c r="M42" s="10"/>
    </row>
    <row r="43" spans="1:13" ht="18.95" customHeight="1">
      <c r="A43" s="228" t="s">
        <v>108</v>
      </c>
      <c r="B43" s="96"/>
      <c r="C43" s="105" t="str">
        <f>'JL ŠKOLKA'!D8</f>
        <v>Celozrnná večka, kuřecí pomazánka, zelenina</v>
      </c>
      <c r="D43" s="10"/>
      <c r="E43" s="20" t="s">
        <v>109</v>
      </c>
      <c r="F43" s="89"/>
      <c r="G43" s="29"/>
      <c r="H43" s="24"/>
      <c r="I43" s="28"/>
      <c r="J43" s="25"/>
      <c r="K43" s="96"/>
      <c r="L43" s="107"/>
      <c r="M43" s="97"/>
    </row>
    <row r="44" spans="1:13" ht="18.95" customHeight="1">
      <c r="A44" s="228" t="s">
        <v>107</v>
      </c>
      <c r="B44" s="9"/>
      <c r="C44" s="227" t="str">
        <f>'JL ŠKOLKA'!D20</f>
        <v>Rohlík s domácí čokoládovou pomazánkou</v>
      </c>
      <c r="D44" s="113"/>
      <c r="E44" s="20" t="s">
        <v>109</v>
      </c>
      <c r="F44" s="22"/>
      <c r="G44" s="29"/>
      <c r="H44" s="24"/>
      <c r="I44" s="26"/>
      <c r="J44" s="25"/>
      <c r="K44" s="9"/>
      <c r="L44" s="102"/>
      <c r="M44" s="10"/>
    </row>
    <row r="45" spans="1:13" ht="36" customHeight="1">
      <c r="A45" s="99"/>
      <c r="B45" s="96"/>
      <c r="C45" s="94"/>
      <c r="D45" s="10"/>
      <c r="E45" s="20"/>
      <c r="F45" s="22"/>
      <c r="G45" s="29"/>
      <c r="H45" s="24"/>
      <c r="I45" s="28"/>
      <c r="J45" s="25"/>
      <c r="K45" s="96"/>
      <c r="L45" s="107"/>
      <c r="M45" s="97"/>
    </row>
    <row r="46" spans="1:13" ht="18.95" customHeight="1">
      <c r="A46" s="94"/>
      <c r="B46" s="9"/>
      <c r="C46" s="94"/>
      <c r="D46" s="10"/>
      <c r="E46" s="20"/>
      <c r="F46" s="22"/>
      <c r="G46" s="29"/>
      <c r="H46" s="24"/>
      <c r="I46" s="26"/>
      <c r="J46" s="25"/>
      <c r="K46" s="9"/>
      <c r="L46" s="102"/>
      <c r="M46" s="10"/>
    </row>
    <row r="47" spans="1:13" ht="18.95" customHeight="1">
      <c r="A47" s="94"/>
      <c r="B47" s="9"/>
      <c r="C47" s="94"/>
      <c r="D47" s="10"/>
      <c r="E47" s="20"/>
      <c r="F47" s="22"/>
      <c r="G47" s="29"/>
      <c r="H47" s="24"/>
      <c r="I47" s="26"/>
      <c r="J47" s="25"/>
      <c r="K47" s="9"/>
      <c r="L47" s="102"/>
      <c r="M47" s="10"/>
    </row>
    <row r="48" spans="1:13" ht="18.95" customHeight="1">
      <c r="A48" s="94"/>
      <c r="B48" s="9"/>
      <c r="C48" s="94"/>
      <c r="D48" s="9"/>
      <c r="E48" s="22"/>
      <c r="F48" s="22"/>
      <c r="G48" s="30"/>
      <c r="H48" s="24"/>
      <c r="I48" s="16"/>
      <c r="J48" s="16"/>
      <c r="K48" s="16"/>
      <c r="L48" s="102"/>
      <c r="M48" s="16"/>
    </row>
    <row r="49" spans="1:13" ht="18.95" customHeight="1">
      <c r="A49" s="61" t="s">
        <v>32</v>
      </c>
      <c r="H49" s="31"/>
      <c r="K49" s="32"/>
      <c r="L49" s="96"/>
      <c r="M49" s="97"/>
    </row>
    <row r="50" spans="1:13">
      <c r="A50" s="94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4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6"/>
      <c r="C52" s="96"/>
      <c r="E52" s="114" t="s">
        <v>36</v>
      </c>
      <c r="F52" s="96"/>
      <c r="G52" s="96"/>
      <c r="H52" s="114" t="s">
        <v>37</v>
      </c>
      <c r="I52" s="96"/>
      <c r="J52" s="96" t="s">
        <v>215</v>
      </c>
      <c r="K52" s="96"/>
      <c r="L52" s="96"/>
      <c r="M52" s="97"/>
    </row>
    <row r="53" spans="1:13">
      <c r="A53" s="56" t="s">
        <v>38</v>
      </c>
      <c r="B53" s="50"/>
      <c r="C53" s="50" t="s">
        <v>39</v>
      </c>
      <c r="D53" s="115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54" t="s">
        <v>49</v>
      </c>
      <c r="B54" s="555"/>
      <c r="C54" s="555"/>
      <c r="D54" s="555"/>
      <c r="E54" s="555"/>
      <c r="F54" s="555"/>
      <c r="G54" s="555"/>
      <c r="H54" s="555"/>
      <c r="I54" s="555"/>
      <c r="J54" s="555"/>
      <c r="K54" s="555"/>
      <c r="L54" s="555"/>
      <c r="M54" s="556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45196</v>
      </c>
      <c r="J55" s="45"/>
      <c r="K55" s="45"/>
      <c r="L55" s="45"/>
      <c r="M55" s="48"/>
    </row>
    <row r="56" spans="1:13" ht="16.5" customHeight="1">
      <c r="A56" s="93" t="s">
        <v>12</v>
      </c>
      <c r="B56" s="9"/>
      <c r="C56" s="10"/>
      <c r="D56" s="94" t="s">
        <v>13</v>
      </c>
      <c r="E56" s="9"/>
      <c r="F56" s="9"/>
      <c r="G56" s="9"/>
      <c r="H56" s="93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>MŠ PETRKLÍČ + ZŠ PETRKLÍČ</v>
      </c>
      <c r="E57" s="50"/>
      <c r="F57" s="50"/>
      <c r="G57" s="50"/>
      <c r="H57" s="49" t="s">
        <v>14</v>
      </c>
      <c r="I57" s="95">
        <f>I3</f>
        <v>0</v>
      </c>
      <c r="J57" s="50"/>
      <c r="K57" s="50"/>
      <c r="L57" s="50"/>
      <c r="M57" s="51"/>
    </row>
    <row r="58" spans="1:13" ht="12.95" customHeight="1">
      <c r="A58" s="52"/>
      <c r="B58" s="96"/>
      <c r="C58" s="52"/>
      <c r="D58" s="97"/>
      <c r="E58" s="96"/>
      <c r="F58" s="12"/>
      <c r="G58" s="96"/>
      <c r="H58" s="96"/>
      <c r="I58" s="96"/>
      <c r="J58" s="96"/>
      <c r="K58" s="97"/>
      <c r="L58" s="52"/>
      <c r="M58" s="97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4" t="s">
        <v>22</v>
      </c>
      <c r="M59" s="10"/>
    </row>
    <row r="60" spans="1:13" ht="15.75" customHeight="1">
      <c r="A60" s="54"/>
      <c r="B60" s="96"/>
      <c r="C60" s="52"/>
      <c r="D60" s="97"/>
      <c r="E60" s="98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7"/>
      <c r="L60" s="98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9">
        <v>1</v>
      </c>
      <c r="B62" s="20"/>
      <c r="C62" s="99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00" t="s">
        <v>59</v>
      </c>
      <c r="B63" s="101"/>
      <c r="C63" s="116" t="str">
        <f>JL!I12</f>
        <v>Slepičí vývar s nudlemi a zeleninou</v>
      </c>
      <c r="D63" s="10"/>
      <c r="E63" s="20" t="s">
        <v>31</v>
      </c>
      <c r="F63" s="89"/>
      <c r="G63" s="23"/>
      <c r="H63" s="24"/>
      <c r="I63" s="24"/>
      <c r="J63" s="25"/>
      <c r="K63" s="96"/>
      <c r="L63" s="102"/>
      <c r="M63" s="97"/>
    </row>
    <row r="64" spans="1:13" ht="18.95" customHeight="1">
      <c r="A64" s="100" t="s">
        <v>60</v>
      </c>
      <c r="B64" s="101"/>
      <c r="C64" s="94" t="str">
        <f>JL!I15</f>
        <v>Drchánková</v>
      </c>
      <c r="D64" s="10"/>
      <c r="E64" s="98" t="s">
        <v>31</v>
      </c>
      <c r="F64" s="89"/>
      <c r="G64" s="103"/>
      <c r="H64" s="24"/>
      <c r="I64" s="26"/>
      <c r="J64" s="25"/>
      <c r="K64" s="9"/>
      <c r="L64" s="102"/>
      <c r="M64" s="10"/>
    </row>
    <row r="65" spans="1:13" ht="18.95" customHeight="1">
      <c r="A65" s="100" t="s">
        <v>73</v>
      </c>
      <c r="B65" s="104"/>
      <c r="C65" s="105" t="str">
        <f>JL!I19</f>
        <v>Smažené rybí filé, vařené brambory s máslem, citron</v>
      </c>
      <c r="D65" s="10"/>
      <c r="E65" s="20" t="s">
        <v>31</v>
      </c>
      <c r="F65" s="89"/>
      <c r="G65" s="27"/>
      <c r="H65" s="24"/>
      <c r="I65" s="26"/>
      <c r="J65" s="25"/>
      <c r="K65" s="96"/>
      <c r="L65" s="107"/>
      <c r="M65" s="97"/>
    </row>
    <row r="66" spans="1:13" ht="18.95" customHeight="1">
      <c r="A66" s="100" t="s">
        <v>74</v>
      </c>
      <c r="B66" s="108"/>
      <c r="C66" s="105" t="str">
        <f>JL!I23</f>
        <v>Kuřecí směs Šuej-ču-žou, jasmínová rýže (kuřecí, sojová omáčka, vejce, chilli, zelenina, česnek, cukr, cibule)</v>
      </c>
      <c r="D66" s="10"/>
      <c r="E66" s="98" t="s">
        <v>31</v>
      </c>
      <c r="F66" s="89"/>
      <c r="G66" s="27"/>
      <c r="H66" s="24"/>
      <c r="I66" s="28"/>
      <c r="J66" s="25"/>
      <c r="K66" s="96"/>
      <c r="L66" s="107"/>
      <c r="M66" s="97"/>
    </row>
    <row r="67" spans="1:13" ht="18.95" customHeight="1">
      <c r="A67" s="100" t="s">
        <v>75</v>
      </c>
      <c r="B67" s="108"/>
      <c r="C67" s="105" t="str">
        <f>JL!I27</f>
        <v>Spaghetti all´Arrabbiata se strouhaným parmazánem (těstoviny, cibule, česnek, feferonky, rajčata, sůl, pepř, tomato sugo, bylinky)</v>
      </c>
      <c r="D67" s="10"/>
      <c r="E67" s="20" t="s">
        <v>31</v>
      </c>
      <c r="F67" s="89"/>
      <c r="G67" s="27"/>
      <c r="H67" s="24"/>
      <c r="I67" s="28"/>
      <c r="J67" s="25"/>
      <c r="K67" s="9"/>
      <c r="L67" s="102"/>
      <c r="M67" s="10"/>
    </row>
    <row r="68" spans="1:13" ht="18.95" customHeight="1">
      <c r="A68" s="100" t="s">
        <v>76</v>
      </c>
      <c r="B68" s="109"/>
      <c r="C68" s="105" t="str">
        <f>JL!H32</f>
        <v>4.</v>
      </c>
      <c r="D68" s="10"/>
      <c r="E68" s="20" t="s">
        <v>31</v>
      </c>
      <c r="F68" s="89"/>
      <c r="G68" s="27"/>
      <c r="H68" s="24"/>
      <c r="I68" s="28"/>
      <c r="J68" s="25"/>
      <c r="K68" s="96"/>
      <c r="L68" s="107"/>
      <c r="M68" s="97"/>
    </row>
    <row r="69" spans="1:13" ht="18.95" customHeight="1">
      <c r="A69" s="110"/>
      <c r="B69" s="111"/>
      <c r="C69" s="552"/>
      <c r="D69" s="553"/>
      <c r="E69" s="20"/>
      <c r="F69" s="89"/>
      <c r="G69" s="27"/>
      <c r="H69" s="24"/>
      <c r="I69" s="28"/>
      <c r="J69" s="25"/>
      <c r="K69" s="9"/>
      <c r="L69" s="102"/>
      <c r="M69" s="10"/>
    </row>
    <row r="70" spans="1:13" ht="18.95" customHeight="1">
      <c r="A70" s="228" t="s">
        <v>108</v>
      </c>
      <c r="B70" s="96"/>
      <c r="C70" s="105" t="str">
        <f>'JL ŠKOLKA'!F8</f>
        <v>Chléb, hrášková pomazánka</v>
      </c>
      <c r="D70" s="10"/>
      <c r="E70" s="20" t="s">
        <v>109</v>
      </c>
      <c r="F70" s="89"/>
      <c r="G70" s="29"/>
      <c r="H70" s="24"/>
      <c r="I70" s="28"/>
      <c r="J70" s="25"/>
      <c r="K70" s="96"/>
      <c r="L70" s="107"/>
      <c r="M70" s="97"/>
    </row>
    <row r="71" spans="1:13" ht="18.95" customHeight="1">
      <c r="A71" s="228" t="s">
        <v>107</v>
      </c>
      <c r="B71" s="9"/>
      <c r="C71" s="227" t="str">
        <f>'JL ŠKOLKA'!F20</f>
        <v>Vánočka s máslem a džemem, mléko</v>
      </c>
      <c r="D71" s="113"/>
      <c r="E71" s="20" t="s">
        <v>109</v>
      </c>
      <c r="F71" s="22"/>
      <c r="G71" s="29"/>
      <c r="H71" s="24"/>
      <c r="I71" s="26"/>
      <c r="J71" s="25"/>
      <c r="K71" s="9"/>
      <c r="L71" s="102"/>
      <c r="M71" s="10"/>
    </row>
    <row r="72" spans="1:13" ht="36" customHeight="1">
      <c r="A72" s="99"/>
      <c r="B72" s="96"/>
      <c r="C72" s="94"/>
      <c r="D72" s="10"/>
      <c r="E72" s="20"/>
      <c r="F72" s="22"/>
      <c r="G72" s="29"/>
      <c r="H72" s="24"/>
      <c r="I72" s="26"/>
      <c r="J72" s="25"/>
      <c r="K72" s="9"/>
      <c r="L72" s="102"/>
      <c r="M72" s="10"/>
    </row>
    <row r="73" spans="1:13" ht="18.95" customHeight="1">
      <c r="A73" s="94"/>
      <c r="B73" s="9"/>
      <c r="C73" s="94"/>
      <c r="D73" s="10"/>
      <c r="E73" s="20"/>
      <c r="F73" s="22"/>
      <c r="G73" s="29"/>
      <c r="H73" s="24"/>
      <c r="I73" s="28"/>
      <c r="J73" s="25"/>
      <c r="K73" s="96"/>
      <c r="L73" s="107"/>
      <c r="M73" s="97"/>
    </row>
    <row r="74" spans="1:13" ht="18.95" customHeight="1">
      <c r="A74" s="94"/>
      <c r="B74" s="9"/>
      <c r="C74" s="94"/>
      <c r="D74" s="10"/>
      <c r="E74" s="20"/>
      <c r="F74" s="22"/>
      <c r="G74" s="29"/>
      <c r="H74" s="24"/>
      <c r="I74" s="26"/>
      <c r="J74" s="25"/>
      <c r="K74" s="9"/>
      <c r="L74" s="102"/>
      <c r="M74" s="10"/>
    </row>
    <row r="75" spans="1:13" ht="18.95" customHeight="1">
      <c r="A75" s="94"/>
      <c r="B75" s="9"/>
      <c r="C75" s="94"/>
      <c r="D75" s="9"/>
      <c r="E75" s="22"/>
      <c r="F75" s="22"/>
      <c r="G75" s="30"/>
      <c r="H75" s="24"/>
      <c r="I75" s="16"/>
      <c r="J75" s="16"/>
      <c r="K75" s="16"/>
      <c r="L75" s="102"/>
      <c r="M75" s="16"/>
    </row>
    <row r="76" spans="1:13" ht="18.95" customHeight="1">
      <c r="A76" s="61" t="s">
        <v>32</v>
      </c>
      <c r="H76" s="31"/>
      <c r="K76" s="32"/>
      <c r="L76" s="96"/>
      <c r="M76" s="97"/>
    </row>
    <row r="77" spans="1:13">
      <c r="A77" s="94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4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6"/>
      <c r="C79" s="96"/>
      <c r="E79" s="114" t="s">
        <v>36</v>
      </c>
      <c r="F79" s="96"/>
      <c r="G79" s="96"/>
      <c r="H79" s="114" t="s">
        <v>37</v>
      </c>
      <c r="I79" s="96"/>
      <c r="J79" s="96" t="s">
        <v>215</v>
      </c>
      <c r="K79" s="96"/>
      <c r="L79" s="96"/>
      <c r="M79" s="97"/>
    </row>
    <row r="80" spans="1:13">
      <c r="A80" s="56" t="s">
        <v>38</v>
      </c>
      <c r="B80" s="50"/>
      <c r="C80" s="50" t="s">
        <v>39</v>
      </c>
      <c r="D80" s="115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54" t="s">
        <v>49</v>
      </c>
      <c r="B81" s="555"/>
      <c r="C81" s="555"/>
      <c r="D81" s="555"/>
      <c r="E81" s="555"/>
      <c r="F81" s="555"/>
      <c r="G81" s="555"/>
      <c r="H81" s="555"/>
      <c r="I81" s="555"/>
      <c r="J81" s="555"/>
      <c r="K81" s="555"/>
      <c r="L81" s="555"/>
      <c r="M81" s="556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45197</v>
      </c>
      <c r="J82" s="45"/>
      <c r="K82" s="45"/>
      <c r="L82" s="45"/>
      <c r="M82" s="48"/>
    </row>
    <row r="83" spans="1:13" ht="16.5" customHeight="1">
      <c r="A83" s="93" t="s">
        <v>12</v>
      </c>
      <c r="B83" s="9"/>
      <c r="C83" s="10"/>
      <c r="D83" s="94" t="s">
        <v>13</v>
      </c>
      <c r="E83" s="9"/>
      <c r="F83" s="9"/>
      <c r="G83" s="9"/>
      <c r="H83" s="93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>MŠ PETRKLÍČ + ZŠ PETRKLÍČ</v>
      </c>
      <c r="E84" s="50"/>
      <c r="F84" s="50"/>
      <c r="G84" s="50"/>
      <c r="H84" s="49" t="s">
        <v>14</v>
      </c>
      <c r="I84" s="95">
        <f>I57</f>
        <v>0</v>
      </c>
      <c r="J84" s="50"/>
      <c r="K84" s="50"/>
      <c r="L84" s="50"/>
      <c r="M84" s="51"/>
    </row>
    <row r="85" spans="1:13" ht="12.95" customHeight="1">
      <c r="A85" s="52"/>
      <c r="B85" s="96"/>
      <c r="C85" s="52"/>
      <c r="D85" s="97"/>
      <c r="E85" s="96"/>
      <c r="F85" s="12"/>
      <c r="G85" s="96"/>
      <c r="H85" s="96"/>
      <c r="I85" s="96"/>
      <c r="J85" s="96"/>
      <c r="K85" s="97"/>
      <c r="L85" s="52"/>
      <c r="M85" s="97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4" t="s">
        <v>22</v>
      </c>
      <c r="M86" s="10"/>
    </row>
    <row r="87" spans="1:13" ht="15.75" customHeight="1">
      <c r="A87" s="54"/>
      <c r="B87" s="96"/>
      <c r="C87" s="52"/>
      <c r="D87" s="97"/>
      <c r="E87" s="98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7"/>
      <c r="L87" s="98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9">
        <v>1</v>
      </c>
      <c r="B89" s="20"/>
      <c r="C89" s="99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00" t="s">
        <v>59</v>
      </c>
      <c r="B90" s="101"/>
      <c r="C90" s="94" t="str">
        <f>JL!L12</f>
        <v>Ovarová</v>
      </c>
      <c r="D90" s="10"/>
      <c r="E90" s="20" t="s">
        <v>31</v>
      </c>
      <c r="F90" s="22"/>
      <c r="G90" s="23"/>
      <c r="H90" s="24"/>
      <c r="I90" s="24"/>
      <c r="J90" s="25"/>
      <c r="K90" s="96"/>
      <c r="L90" s="102"/>
      <c r="M90" s="97"/>
    </row>
    <row r="91" spans="1:13" ht="18.95" customHeight="1">
      <c r="A91" s="100" t="s">
        <v>60</v>
      </c>
      <c r="B91" s="101"/>
      <c r="C91" s="94" t="str">
        <f>JL!L15</f>
        <v>Fazolová s paprikou</v>
      </c>
      <c r="D91" s="10"/>
      <c r="E91" s="98" t="s">
        <v>31</v>
      </c>
      <c r="F91" s="22"/>
      <c r="G91" s="103"/>
      <c r="H91" s="24"/>
      <c r="I91" s="26"/>
      <c r="J91" s="25"/>
      <c r="K91" s="9"/>
      <c r="L91" s="102"/>
      <c r="M91" s="10"/>
    </row>
    <row r="92" spans="1:13" ht="18.95" customHeight="1">
      <c r="A92" s="100" t="s">
        <v>73</v>
      </c>
      <c r="B92" s="104"/>
      <c r="C92" s="105" t="str">
        <f>JL!L19</f>
        <v>Pečená vepřová plec na majoránce se slaninou, bramborová kaše s výpekovou štávou</v>
      </c>
      <c r="D92" s="10"/>
      <c r="E92" s="20" t="s">
        <v>31</v>
      </c>
      <c r="F92" s="22"/>
      <c r="G92" s="118"/>
      <c r="H92" s="24"/>
      <c r="I92" s="26"/>
      <c r="J92" s="25"/>
      <c r="K92" s="96"/>
      <c r="L92" s="107"/>
      <c r="M92" s="97"/>
    </row>
    <row r="93" spans="1:13" ht="18.95" customHeight="1">
      <c r="A93" s="100" t="s">
        <v>74</v>
      </c>
      <c r="B93" s="108"/>
      <c r="C93" s="105" t="str">
        <f>JL!L23</f>
        <v>Pečené vuřty na tmavém pivu s paprikami a feferonkami, čerstvý chléb</v>
      </c>
      <c r="D93" s="10"/>
      <c r="E93" s="98" t="s">
        <v>31</v>
      </c>
      <c r="F93" s="22"/>
      <c r="G93" s="27"/>
      <c r="H93" s="24"/>
      <c r="I93" s="28"/>
      <c r="J93" s="25"/>
      <c r="K93" s="96"/>
      <c r="L93" s="107"/>
      <c r="M93" s="97"/>
    </row>
    <row r="94" spans="1:13" ht="18.95" customHeight="1">
      <c r="A94" s="100" t="s">
        <v>75</v>
      </c>
      <c r="B94" s="108"/>
      <c r="C94" s="105" t="str">
        <f>JL!L27</f>
        <v>Sójové Chilli con carne, jasmínová rýže (sójové maso, steril. fazole, koření chilli, rajčata, cibule, mouka, pepř, kukuřice)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2"/>
      <c r="M94" s="10"/>
    </row>
    <row r="95" spans="1:13" ht="18.95" customHeight="1">
      <c r="A95" s="100" t="s">
        <v>76</v>
      </c>
      <c r="B95" s="109"/>
      <c r="C95" s="105">
        <f>'objednávka CELK '!B46</f>
        <v>0</v>
      </c>
      <c r="D95" s="10"/>
      <c r="E95" s="20" t="s">
        <v>31</v>
      </c>
      <c r="F95" s="22"/>
      <c r="G95" s="27"/>
      <c r="H95" s="24"/>
      <c r="I95" s="28"/>
      <c r="J95" s="25"/>
      <c r="K95" s="96"/>
      <c r="L95" s="107"/>
      <c r="M95" s="97"/>
    </row>
    <row r="96" spans="1:13" ht="18.95" customHeight="1">
      <c r="A96" s="110"/>
      <c r="B96" s="111"/>
      <c r="C96" s="552"/>
      <c r="D96" s="553"/>
      <c r="E96" s="20"/>
      <c r="F96" s="22"/>
      <c r="G96" s="27"/>
      <c r="H96" s="24"/>
      <c r="I96" s="28"/>
      <c r="J96" s="25"/>
      <c r="K96" s="9"/>
      <c r="L96" s="102"/>
      <c r="M96" s="10"/>
    </row>
    <row r="97" spans="1:13" ht="18.95" customHeight="1">
      <c r="A97" s="228" t="s">
        <v>108</v>
      </c>
      <c r="B97" s="96"/>
      <c r="C97" s="105">
        <f>'JL ŠKOLKA'!H8</f>
        <v>0</v>
      </c>
      <c r="D97" s="10"/>
      <c r="E97" s="20" t="s">
        <v>109</v>
      </c>
      <c r="F97" s="22"/>
      <c r="G97" s="29"/>
      <c r="H97" s="24"/>
      <c r="I97" s="28"/>
      <c r="J97" s="25"/>
      <c r="K97" s="96"/>
      <c r="L97" s="107"/>
      <c r="M97" s="97"/>
    </row>
    <row r="98" spans="1:13" ht="18.95" customHeight="1">
      <c r="A98" s="228" t="s">
        <v>107</v>
      </c>
      <c r="B98" s="9"/>
      <c r="C98" s="227">
        <f>'JL ŠKOLKA'!H20</f>
        <v>0</v>
      </c>
      <c r="D98" s="113"/>
      <c r="E98" s="20" t="s">
        <v>109</v>
      </c>
      <c r="F98" s="22"/>
      <c r="G98" s="29"/>
      <c r="H98" s="24"/>
      <c r="I98" s="26"/>
      <c r="J98" s="25"/>
      <c r="K98" s="9"/>
      <c r="L98" s="102"/>
      <c r="M98" s="10"/>
    </row>
    <row r="99" spans="1:13" ht="36" customHeight="1">
      <c r="A99" s="99"/>
      <c r="B99" s="96"/>
      <c r="C99" s="94"/>
      <c r="D99" s="10"/>
      <c r="E99" s="20"/>
      <c r="F99" s="22"/>
      <c r="G99" s="29"/>
      <c r="H99" s="24"/>
      <c r="I99" s="26"/>
      <c r="J99" s="25"/>
      <c r="K99" s="9"/>
      <c r="L99" s="102"/>
      <c r="M99" s="10"/>
    </row>
    <row r="100" spans="1:13" ht="18.95" customHeight="1">
      <c r="A100" s="94"/>
      <c r="B100" s="9"/>
      <c r="C100" s="94"/>
      <c r="D100" s="10"/>
      <c r="E100" s="20"/>
      <c r="F100" s="22"/>
      <c r="G100" s="29"/>
      <c r="H100" s="24"/>
      <c r="I100" s="28"/>
      <c r="J100" s="25"/>
      <c r="K100" s="96"/>
      <c r="L100" s="107"/>
      <c r="M100" s="97"/>
    </row>
    <row r="101" spans="1:13" ht="18.95" customHeight="1">
      <c r="A101" s="94"/>
      <c r="B101" s="9"/>
      <c r="C101" s="94"/>
      <c r="D101" s="10"/>
      <c r="E101" s="20"/>
      <c r="F101" s="22"/>
      <c r="G101" s="29"/>
      <c r="H101" s="24"/>
      <c r="I101" s="26"/>
      <c r="J101" s="25"/>
      <c r="K101" s="9"/>
      <c r="L101" s="102"/>
      <c r="M101" s="10"/>
    </row>
    <row r="102" spans="1:13" ht="18.95" customHeight="1">
      <c r="A102" s="94"/>
      <c r="B102" s="9"/>
      <c r="C102" s="94"/>
      <c r="D102" s="9"/>
      <c r="E102" s="22"/>
      <c r="F102" s="22"/>
      <c r="G102" s="30"/>
      <c r="H102" s="24"/>
      <c r="I102" s="16"/>
      <c r="J102" s="16"/>
      <c r="K102" s="16"/>
      <c r="L102" s="102"/>
      <c r="M102" s="16"/>
    </row>
    <row r="103" spans="1:13" ht="18.95" customHeight="1">
      <c r="A103" s="61" t="s">
        <v>32</v>
      </c>
      <c r="H103" s="31"/>
      <c r="K103" s="32"/>
      <c r="L103" s="96"/>
      <c r="M103" s="97"/>
    </row>
    <row r="104" spans="1:13">
      <c r="A104" s="94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4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6"/>
      <c r="C106" s="96"/>
      <c r="E106" s="114" t="s">
        <v>36</v>
      </c>
      <c r="F106" s="96"/>
      <c r="G106" s="96"/>
      <c r="H106" s="114" t="s">
        <v>37</v>
      </c>
      <c r="I106" s="96"/>
      <c r="J106" s="96" t="s">
        <v>215</v>
      </c>
      <c r="K106" s="96"/>
      <c r="L106" s="96"/>
      <c r="M106" s="97"/>
    </row>
    <row r="107" spans="1:13">
      <c r="A107" s="56" t="s">
        <v>38</v>
      </c>
      <c r="B107" s="50"/>
      <c r="C107" s="50" t="s">
        <v>39</v>
      </c>
      <c r="D107" s="115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54" t="s">
        <v>49</v>
      </c>
      <c r="B108" s="555"/>
      <c r="C108" s="555"/>
      <c r="D108" s="555"/>
      <c r="E108" s="555"/>
      <c r="F108" s="555"/>
      <c r="G108" s="555"/>
      <c r="H108" s="555"/>
      <c r="I108" s="555"/>
      <c r="J108" s="555"/>
      <c r="K108" s="555"/>
      <c r="L108" s="555"/>
      <c r="M108" s="556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45198</v>
      </c>
      <c r="J109" s="45"/>
      <c r="K109" s="45"/>
      <c r="L109" s="45"/>
      <c r="M109" s="48"/>
    </row>
    <row r="110" spans="1:13" ht="16.5" customHeight="1">
      <c r="A110" s="93" t="s">
        <v>12</v>
      </c>
      <c r="B110" s="9"/>
      <c r="C110" s="10"/>
      <c r="D110" s="94" t="s">
        <v>13</v>
      </c>
      <c r="E110" s="9"/>
      <c r="F110" s="9"/>
      <c r="G110" s="9"/>
      <c r="H110" s="93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>MŠ PETRKLÍČ + ZŠ PETRKLÍČ</v>
      </c>
      <c r="E111" s="50"/>
      <c r="F111" s="50"/>
      <c r="G111" s="50"/>
      <c r="H111" s="49" t="s">
        <v>14</v>
      </c>
      <c r="I111" s="95">
        <f>I84</f>
        <v>0</v>
      </c>
      <c r="J111" s="50"/>
      <c r="K111" s="50"/>
      <c r="L111" s="50"/>
      <c r="M111" s="51"/>
    </row>
    <row r="112" spans="1:13" ht="12.95" customHeight="1">
      <c r="A112" s="52"/>
      <c r="B112" s="96"/>
      <c r="C112" s="52"/>
      <c r="D112" s="97"/>
      <c r="E112" s="96"/>
      <c r="F112" s="12"/>
      <c r="G112" s="96"/>
      <c r="H112" s="96"/>
      <c r="I112" s="96"/>
      <c r="J112" s="96"/>
      <c r="K112" s="97"/>
      <c r="L112" s="52"/>
      <c r="M112" s="97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4" t="s">
        <v>22</v>
      </c>
      <c r="M113" s="10"/>
    </row>
    <row r="114" spans="1:13" ht="15.75" customHeight="1">
      <c r="A114" s="54"/>
      <c r="B114" s="96"/>
      <c r="C114" s="52"/>
      <c r="D114" s="97"/>
      <c r="E114" s="98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7"/>
      <c r="L114" s="98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9">
        <v>1</v>
      </c>
      <c r="B116" s="20"/>
      <c r="C116" s="99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00" t="s">
        <v>59</v>
      </c>
      <c r="B117" s="101"/>
      <c r="C117" s="116" t="str">
        <f>JL!O12</f>
        <v>Hovězí s vaječnou sedlinou a zeleninou</v>
      </c>
      <c r="D117" s="10"/>
      <c r="E117" s="20" t="s">
        <v>31</v>
      </c>
      <c r="F117" s="22"/>
      <c r="G117" s="23"/>
      <c r="H117" s="24"/>
      <c r="I117" s="24"/>
      <c r="J117" s="25"/>
      <c r="K117" s="96"/>
      <c r="L117" s="102"/>
      <c r="M117" s="97"/>
    </row>
    <row r="118" spans="1:13" ht="18.95" customHeight="1">
      <c r="A118" s="100" t="s">
        <v>60</v>
      </c>
      <c r="B118" s="101"/>
      <c r="C118" s="94" t="str">
        <f>JL!O15</f>
        <v>Bramborová</v>
      </c>
      <c r="D118" s="10"/>
      <c r="E118" s="98" t="s">
        <v>31</v>
      </c>
      <c r="F118" s="22"/>
      <c r="G118" s="103"/>
      <c r="H118" s="24"/>
      <c r="I118" s="26"/>
      <c r="J118" s="25"/>
      <c r="K118" s="9"/>
      <c r="L118" s="102"/>
      <c r="M118" s="10"/>
    </row>
    <row r="119" spans="1:13" ht="18.95" customHeight="1">
      <c r="A119" s="100" t="s">
        <v>73</v>
      </c>
      <c r="B119" s="104"/>
      <c r="C119" s="105" t="str">
        <f>JL!O19</f>
        <v>Hovězí pečeně štěpánská, dušená rýže (hovězí maso, cibule, slanina, vejce, sůl, pepř, mouka, kmín)</v>
      </c>
      <c r="D119" s="10"/>
      <c r="E119" s="20" t="s">
        <v>31</v>
      </c>
      <c r="F119" s="22"/>
      <c r="G119" s="27"/>
      <c r="H119" s="24"/>
      <c r="I119" s="26"/>
      <c r="J119" s="25"/>
      <c r="K119" s="96"/>
      <c r="L119" s="107"/>
      <c r="M119" s="97"/>
    </row>
    <row r="120" spans="1:13" ht="18.95" customHeight="1">
      <c r="A120" s="100" t="s">
        <v>74</v>
      </c>
      <c r="B120" s="108"/>
      <c r="C120" s="105" t="str">
        <f>JL!O23</f>
        <v>Dalmátské čufty, vařené těstoviny (mleté maso, vejce, žemle, hrášek, lečo, smetana, koření čubrica, sůl, pepř, paprika, mouka, rajčata)</v>
      </c>
      <c r="D120" s="10"/>
      <c r="E120" s="98" t="s">
        <v>31</v>
      </c>
      <c r="F120" s="22"/>
      <c r="G120" s="27"/>
      <c r="H120" s="24"/>
      <c r="I120" s="26"/>
      <c r="J120" s="25"/>
      <c r="K120" s="9"/>
      <c r="L120" s="102"/>
      <c r="M120" s="10"/>
    </row>
    <row r="121" spans="1:13" ht="18.95" customHeight="1">
      <c r="A121" s="100" t="s">
        <v>75</v>
      </c>
      <c r="B121" s="108"/>
      <c r="C121" s="105" t="str">
        <f>JL!O27</f>
        <v>Plněné domácí buchty, mléko  (polohrubá a hladká mouka, vejce, kvasnice, mléko, máslo, mák, tvaroh, cukr, sůl)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2"/>
      <c r="M121" s="10"/>
    </row>
    <row r="122" spans="1:13" ht="18.95" customHeight="1">
      <c r="A122" s="100" t="s">
        <v>76</v>
      </c>
      <c r="B122" s="109"/>
      <c r="C122" s="105" t="str">
        <f>JL!O32</f>
        <v>MEXICKÉ BURRITO S KUŘECÍM MASEM, SALSA MEXICANA</v>
      </c>
      <c r="D122" s="10"/>
      <c r="E122" s="20" t="s">
        <v>31</v>
      </c>
      <c r="F122" s="22"/>
      <c r="G122" s="27"/>
      <c r="H122" s="24"/>
      <c r="I122" s="28"/>
      <c r="J122" s="25"/>
      <c r="K122" s="96"/>
      <c r="L122" s="107"/>
      <c r="M122" s="97"/>
    </row>
    <row r="123" spans="1:13" ht="18.95" customHeight="1">
      <c r="A123" s="110"/>
      <c r="B123" s="111"/>
      <c r="C123" s="552"/>
      <c r="D123" s="553"/>
      <c r="E123" s="20"/>
      <c r="F123" s="22"/>
      <c r="G123" s="27"/>
      <c r="H123" s="24"/>
      <c r="I123" s="28"/>
      <c r="J123" s="25"/>
      <c r="K123" s="9"/>
      <c r="L123" s="102"/>
      <c r="M123" s="10"/>
    </row>
    <row r="124" spans="1:13" ht="18.95" customHeight="1">
      <c r="A124" s="228" t="s">
        <v>108</v>
      </c>
      <c r="B124" s="96"/>
      <c r="C124" s="105" t="str">
        <f>'JL ŠKOLKA'!J8</f>
        <v>Tmavý chlebík s lučinovou pomazánkou se suš. rajčaty a pažitkou, ředkvičky</v>
      </c>
      <c r="D124" s="10"/>
      <c r="E124" s="20" t="s">
        <v>109</v>
      </c>
      <c r="F124" s="22"/>
      <c r="G124" s="29"/>
      <c r="H124" s="24"/>
      <c r="I124" s="28"/>
      <c r="J124" s="25"/>
      <c r="K124" s="96"/>
      <c r="L124" s="107"/>
      <c r="M124" s="97"/>
    </row>
    <row r="125" spans="1:13" ht="18.95" customHeight="1">
      <c r="A125" s="228" t="s">
        <v>107</v>
      </c>
      <c r="B125" s="9"/>
      <c r="C125" s="227" t="str">
        <f>'JL ŠKOLKA'!J20</f>
        <v>Domácí maková buchta, mléko</v>
      </c>
      <c r="D125" s="113"/>
      <c r="E125" s="20" t="s">
        <v>109</v>
      </c>
      <c r="F125" s="22"/>
      <c r="G125" s="29"/>
      <c r="H125" s="24"/>
      <c r="I125" s="26"/>
      <c r="J125" s="25"/>
      <c r="K125" s="9"/>
      <c r="L125" s="102"/>
      <c r="M125" s="10"/>
    </row>
    <row r="126" spans="1:13" ht="36" customHeight="1">
      <c r="A126" s="99"/>
      <c r="B126" s="96"/>
      <c r="C126" s="94"/>
      <c r="D126" s="10"/>
      <c r="E126" s="20"/>
      <c r="F126" s="22"/>
      <c r="G126" s="29"/>
      <c r="H126" s="24"/>
      <c r="I126" s="26"/>
      <c r="J126" s="25"/>
      <c r="K126" s="9"/>
      <c r="L126" s="102"/>
      <c r="M126" s="10"/>
    </row>
    <row r="127" spans="1:13" ht="18.95" customHeight="1">
      <c r="A127" s="94"/>
      <c r="B127" s="9"/>
      <c r="C127" s="94"/>
      <c r="D127" s="10"/>
      <c r="E127" s="20"/>
      <c r="F127" s="22"/>
      <c r="G127" s="29"/>
      <c r="H127" s="24"/>
      <c r="I127" s="28"/>
      <c r="J127" s="25"/>
      <c r="K127" s="96"/>
      <c r="L127" s="107"/>
      <c r="M127" s="97"/>
    </row>
    <row r="128" spans="1:13" ht="18.95" customHeight="1">
      <c r="A128" s="94"/>
      <c r="B128" s="9"/>
      <c r="C128" s="94"/>
      <c r="D128" s="10"/>
      <c r="E128" s="20"/>
      <c r="F128" s="22"/>
      <c r="G128" s="29"/>
      <c r="H128" s="24"/>
      <c r="I128" s="26"/>
      <c r="J128" s="25"/>
      <c r="K128" s="9"/>
      <c r="L128" s="102"/>
      <c r="M128" s="10"/>
    </row>
    <row r="129" spans="1:13" ht="18.95" customHeight="1">
      <c r="A129" s="94"/>
      <c r="B129" s="9"/>
      <c r="C129" s="94"/>
      <c r="D129" s="9"/>
      <c r="E129" s="22"/>
      <c r="F129" s="22"/>
      <c r="G129" s="30"/>
      <c r="H129" s="24"/>
      <c r="I129" s="16"/>
      <c r="J129" s="16"/>
      <c r="K129" s="16"/>
      <c r="L129" s="102"/>
      <c r="M129" s="16"/>
    </row>
    <row r="130" spans="1:13" ht="18.95" customHeight="1">
      <c r="A130" s="61" t="s">
        <v>32</v>
      </c>
      <c r="H130" s="31"/>
      <c r="K130" s="32"/>
      <c r="L130" s="96"/>
      <c r="M130" s="97"/>
    </row>
    <row r="131" spans="1:13">
      <c r="A131" s="94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4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6"/>
      <c r="C133" s="96"/>
      <c r="E133" s="114" t="s">
        <v>36</v>
      </c>
      <c r="F133" s="96"/>
      <c r="G133" s="96"/>
      <c r="H133" s="114" t="s">
        <v>37</v>
      </c>
      <c r="I133" s="96"/>
      <c r="J133" s="96" t="s">
        <v>215</v>
      </c>
      <c r="K133" s="96"/>
      <c r="L133" s="96"/>
      <c r="M133" s="97"/>
    </row>
    <row r="134" spans="1:13">
      <c r="A134" s="56" t="s">
        <v>38</v>
      </c>
      <c r="B134" s="50"/>
      <c r="C134" s="50" t="s">
        <v>39</v>
      </c>
      <c r="D134" s="115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54" t="s">
        <v>49</v>
      </c>
      <c r="B135" s="555"/>
      <c r="C135" s="555"/>
      <c r="D135" s="555"/>
      <c r="E135" s="555"/>
      <c r="F135" s="555"/>
      <c r="G135" s="555"/>
      <c r="H135" s="555"/>
      <c r="I135" s="555"/>
      <c r="J135" s="555"/>
      <c r="K135" s="555"/>
      <c r="L135" s="555"/>
      <c r="M135" s="55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topLeftCell="A82" workbookViewId="0">
      <selection activeCell="D6" sqref="D6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45194</v>
      </c>
      <c r="J1" s="45"/>
      <c r="K1" s="45"/>
      <c r="L1" s="45"/>
      <c r="M1" s="48"/>
    </row>
    <row r="2" spans="1:13" ht="16.5" customHeight="1">
      <c r="A2" s="93" t="s">
        <v>12</v>
      </c>
      <c r="B2" s="9"/>
      <c r="C2" s="10"/>
      <c r="D2" s="94" t="s">
        <v>13</v>
      </c>
      <c r="E2" s="9"/>
      <c r="F2" s="9"/>
      <c r="G2" s="9"/>
      <c r="H2" s="93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106</v>
      </c>
      <c r="E3" s="50"/>
      <c r="F3" s="50"/>
      <c r="G3" s="50"/>
      <c r="H3" s="49" t="s">
        <v>14</v>
      </c>
      <c r="I3" s="186"/>
      <c r="J3" s="188"/>
      <c r="K3" s="187"/>
      <c r="L3" s="188"/>
      <c r="M3" s="51"/>
    </row>
    <row r="4" spans="1:13" ht="12.95" customHeight="1">
      <c r="A4" s="52"/>
      <c r="B4" s="96"/>
      <c r="C4" s="52"/>
      <c r="D4" s="97"/>
      <c r="E4" s="96"/>
      <c r="F4" s="12"/>
      <c r="G4" s="96"/>
      <c r="H4" s="96"/>
      <c r="I4" s="96"/>
      <c r="J4" s="96"/>
      <c r="K4" s="97"/>
      <c r="L4" s="52"/>
      <c r="M4" s="97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4" t="s">
        <v>22</v>
      </c>
      <c r="M5" s="10"/>
    </row>
    <row r="6" spans="1:13" ht="15.75" customHeight="1">
      <c r="A6" s="54"/>
      <c r="B6" s="96"/>
      <c r="C6" s="52"/>
      <c r="D6" s="97"/>
      <c r="E6" s="98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7"/>
      <c r="L6" s="98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9">
        <v>1</v>
      </c>
      <c r="B8" s="20"/>
      <c r="C8" s="99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9" t="s">
        <v>59</v>
      </c>
      <c r="B9" s="190"/>
      <c r="C9" s="94" t="str">
        <f>JL!C12</f>
        <v>Hovězí se strouháním</v>
      </c>
      <c r="D9" s="10"/>
      <c r="E9" s="20" t="s">
        <v>31</v>
      </c>
      <c r="F9" s="22"/>
      <c r="G9" s="23"/>
      <c r="H9" s="24"/>
      <c r="I9" s="24"/>
      <c r="J9" s="25"/>
      <c r="K9" s="96"/>
      <c r="L9" s="102"/>
      <c r="M9" s="97"/>
    </row>
    <row r="10" spans="1:13" ht="18.95" customHeight="1">
      <c r="A10" s="189" t="s">
        <v>60</v>
      </c>
      <c r="B10" s="190"/>
      <c r="C10" s="94" t="str">
        <f>JL!C15</f>
        <v>Zelňačka s klobásou a paprikou</v>
      </c>
      <c r="D10" s="10"/>
      <c r="E10" s="98" t="s">
        <v>31</v>
      </c>
      <c r="F10" s="22"/>
      <c r="G10" s="103"/>
      <c r="H10" s="24"/>
      <c r="I10" s="26"/>
      <c r="J10" s="25"/>
      <c r="K10" s="9"/>
      <c r="L10" s="102"/>
      <c r="M10" s="10"/>
    </row>
    <row r="11" spans="1:13" ht="18.95" customHeight="1">
      <c r="A11" s="189" t="s">
        <v>84</v>
      </c>
      <c r="B11" s="191"/>
      <c r="C11" s="105" t="str">
        <f>JL!C19</f>
        <v>Pečená vepřová kýta na česneku, dušený špenát, bramborové knedlíky (vepřové, česnek, cibule, mouka, špenát, mléko)</v>
      </c>
      <c r="D11" s="10"/>
      <c r="E11" s="20" t="s">
        <v>31</v>
      </c>
      <c r="F11" s="22"/>
      <c r="G11" s="27"/>
      <c r="H11" s="106"/>
      <c r="I11" s="26"/>
      <c r="J11" s="25"/>
      <c r="K11" s="96"/>
      <c r="L11" s="107"/>
      <c r="M11" s="97"/>
    </row>
    <row r="12" spans="1:13" ht="18.95" customHeight="1">
      <c r="A12" s="189" t="s">
        <v>86</v>
      </c>
      <c r="B12" s="192"/>
      <c r="C12" s="105" t="str">
        <f>JL!C23</f>
        <v>Rizoto z kuřecího masa, strouhaný sýr, okurka (kuřecí maso, zelenina, sůl, pepř, rýže, strouhaný sýr)</v>
      </c>
      <c r="D12" s="10"/>
      <c r="E12" s="98" t="s">
        <v>31</v>
      </c>
      <c r="F12" s="22"/>
      <c r="G12" s="27"/>
      <c r="H12" s="24"/>
      <c r="I12" s="26"/>
      <c r="J12" s="25"/>
      <c r="K12" s="9"/>
      <c r="L12" s="102"/>
      <c r="M12" s="10"/>
    </row>
    <row r="13" spans="1:13" ht="18.95" customHeight="1">
      <c r="A13" s="189" t="s">
        <v>85</v>
      </c>
      <c r="B13" s="192"/>
      <c r="C13" s="105" t="str">
        <f>JL!C27</f>
        <v>Čočka na kyselo s cibulkou, vařené vejce, chléb (čočka, cibule, mouka, ocet, cukr, pepř)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2"/>
      <c r="M13" s="10"/>
    </row>
    <row r="14" spans="1:13" ht="18.95" customHeight="1">
      <c r="A14" s="189" t="s">
        <v>87</v>
      </c>
      <c r="B14" s="193"/>
      <c r="C14" s="105" t="str">
        <f>JL!C32</f>
        <v>Kuřecí prsa s brokolicí a sýrem, smažené hranolky (kuřecí prsa, máslo, cibule, sůl, pepř, olej, sýr eidamského typu 45%. Brokolice)</v>
      </c>
      <c r="D14" s="10"/>
      <c r="E14" s="20" t="s">
        <v>31</v>
      </c>
      <c r="F14" s="22"/>
      <c r="G14" s="27"/>
      <c r="H14" s="24"/>
      <c r="I14" s="28"/>
      <c r="J14" s="25"/>
      <c r="K14" s="96"/>
      <c r="L14" s="107"/>
      <c r="M14" s="97"/>
    </row>
    <row r="15" spans="1:13" ht="18.95" customHeight="1">
      <c r="A15" s="110"/>
      <c r="B15" s="111"/>
      <c r="C15" s="552"/>
      <c r="D15" s="553"/>
      <c r="E15" s="20"/>
      <c r="F15" s="22"/>
      <c r="G15" s="27"/>
      <c r="H15" s="24"/>
      <c r="I15" s="28"/>
      <c r="J15" s="25"/>
      <c r="K15" s="9"/>
      <c r="L15" s="102"/>
      <c r="M15" s="10"/>
    </row>
    <row r="16" spans="1:13" ht="18.95" customHeight="1">
      <c r="A16" s="94"/>
      <c r="B16" s="96"/>
      <c r="C16" s="94"/>
      <c r="D16" s="10"/>
      <c r="E16" s="20"/>
      <c r="F16" s="22"/>
      <c r="G16" s="29"/>
      <c r="H16" s="24"/>
      <c r="I16" s="28"/>
      <c r="J16" s="25"/>
      <c r="K16" s="96"/>
      <c r="L16" s="107"/>
      <c r="M16" s="97"/>
    </row>
    <row r="17" spans="1:13" ht="18.95" customHeight="1">
      <c r="A17" s="94"/>
      <c r="B17" s="9"/>
      <c r="C17" s="112"/>
      <c r="D17" s="113"/>
      <c r="E17" s="20"/>
      <c r="F17" s="22"/>
      <c r="G17" s="29"/>
      <c r="H17" s="24"/>
      <c r="I17" s="26"/>
      <c r="J17" s="25"/>
      <c r="K17" s="9"/>
      <c r="L17" s="102"/>
      <c r="M17" s="10"/>
    </row>
    <row r="18" spans="1:13" ht="36" customHeight="1">
      <c r="A18" s="99"/>
      <c r="B18" s="96"/>
      <c r="C18" s="94"/>
      <c r="D18" s="10"/>
      <c r="E18" s="20"/>
      <c r="F18" s="22"/>
      <c r="G18" s="29"/>
      <c r="H18" s="24"/>
      <c r="I18" s="28"/>
      <c r="J18" s="25"/>
      <c r="K18" s="96"/>
      <c r="L18" s="107"/>
      <c r="M18" s="97"/>
    </row>
    <row r="19" spans="1:13" ht="18.95" customHeight="1">
      <c r="A19" s="94"/>
      <c r="B19" s="9"/>
      <c r="C19" s="94"/>
      <c r="D19" s="10"/>
      <c r="E19" s="20"/>
      <c r="F19" s="22"/>
      <c r="G19" s="29"/>
      <c r="H19" s="24"/>
      <c r="I19" s="26"/>
      <c r="J19" s="25"/>
      <c r="K19" s="9"/>
      <c r="L19" s="102"/>
      <c r="M19" s="10"/>
    </row>
    <row r="20" spans="1:13" ht="18.95" customHeight="1">
      <c r="A20" s="94"/>
      <c r="B20" s="9"/>
      <c r="C20" s="94"/>
      <c r="D20" s="10"/>
      <c r="E20" s="20"/>
      <c r="F20" s="22"/>
      <c r="G20" s="29"/>
      <c r="H20" s="24"/>
      <c r="I20" s="26"/>
      <c r="J20" s="25"/>
      <c r="K20" s="9"/>
      <c r="L20" s="102"/>
      <c r="M20" s="10"/>
    </row>
    <row r="21" spans="1:13" ht="18.95" customHeight="1">
      <c r="A21" s="94"/>
      <c r="B21" s="9"/>
      <c r="C21" s="94"/>
      <c r="D21" s="9"/>
      <c r="E21" s="22"/>
      <c r="F21" s="22"/>
      <c r="G21" s="30"/>
      <c r="H21" s="24"/>
      <c r="I21" s="16"/>
      <c r="J21" s="16"/>
      <c r="K21" s="16"/>
      <c r="L21" s="102"/>
      <c r="M21" s="16"/>
    </row>
    <row r="22" spans="1:13" ht="18.95" customHeight="1">
      <c r="A22" s="61" t="s">
        <v>32</v>
      </c>
      <c r="H22" s="31"/>
      <c r="K22" s="32"/>
      <c r="L22" s="96"/>
      <c r="M22" s="97"/>
    </row>
    <row r="23" spans="1:13">
      <c r="A23" s="94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4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6"/>
      <c r="C25" s="96"/>
      <c r="E25" s="114" t="s">
        <v>36</v>
      </c>
      <c r="F25" s="96"/>
      <c r="G25" s="96"/>
      <c r="H25" s="114" t="s">
        <v>37</v>
      </c>
      <c r="I25" s="96"/>
      <c r="J25" s="96" t="s">
        <v>215</v>
      </c>
      <c r="K25" s="96"/>
      <c r="L25" s="96"/>
      <c r="M25" s="97"/>
    </row>
    <row r="26" spans="1:13">
      <c r="A26" s="56" t="s">
        <v>38</v>
      </c>
      <c r="B26" s="50"/>
      <c r="C26" s="50" t="s">
        <v>39</v>
      </c>
      <c r="D26" s="115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54" t="s">
        <v>49</v>
      </c>
      <c r="B27" s="555"/>
      <c r="C27" s="555"/>
      <c r="D27" s="555"/>
      <c r="E27" s="555"/>
      <c r="F27" s="555"/>
      <c r="G27" s="555"/>
      <c r="H27" s="555"/>
      <c r="I27" s="555"/>
      <c r="J27" s="555"/>
      <c r="K27" s="555"/>
      <c r="L27" s="555"/>
      <c r="M27" s="556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45195</v>
      </c>
      <c r="J28" s="45"/>
      <c r="K28" s="45"/>
      <c r="L28" s="45"/>
      <c r="M28" s="48"/>
    </row>
    <row r="29" spans="1:13" ht="16.5" customHeight="1">
      <c r="A29" s="93" t="s">
        <v>12</v>
      </c>
      <c r="B29" s="9"/>
      <c r="C29" s="10"/>
      <c r="D29" s="94" t="s">
        <v>13</v>
      </c>
      <c r="E29" s="9"/>
      <c r="F29" s="9"/>
      <c r="G29" s="9"/>
      <c r="H29" s="93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>ZŠ BROUČCI</v>
      </c>
      <c r="E30" s="50"/>
      <c r="F30" s="50"/>
      <c r="G30" s="50"/>
      <c r="H30" s="49" t="s">
        <v>14</v>
      </c>
      <c r="I30" s="95">
        <f>I3</f>
        <v>0</v>
      </c>
      <c r="J30" s="50"/>
      <c r="K30" s="50"/>
      <c r="L30" s="50"/>
      <c r="M30" s="51"/>
    </row>
    <row r="31" spans="1:13" ht="12.95" customHeight="1">
      <c r="A31" s="52"/>
      <c r="B31" s="96"/>
      <c r="C31" s="52"/>
      <c r="D31" s="97"/>
      <c r="E31" s="96"/>
      <c r="F31" s="12"/>
      <c r="G31" s="96"/>
      <c r="H31" s="96"/>
      <c r="I31" s="96"/>
      <c r="J31" s="96"/>
      <c r="K31" s="97"/>
      <c r="L31" s="52"/>
      <c r="M31" s="97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4" t="s">
        <v>22</v>
      </c>
      <c r="M32" s="10"/>
    </row>
    <row r="33" spans="1:13" ht="15.75" customHeight="1">
      <c r="A33" s="54"/>
      <c r="B33" s="96"/>
      <c r="C33" s="52"/>
      <c r="D33" s="97"/>
      <c r="E33" s="98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7"/>
      <c r="L33" s="98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9">
        <v>1</v>
      </c>
      <c r="B35" s="20"/>
      <c r="C35" s="99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00" t="s">
        <v>59</v>
      </c>
      <c r="B36" s="101"/>
      <c r="C36" s="116" t="str">
        <f>JL!F12</f>
        <v>Hanácká česneková se zeleninou a bramborami</v>
      </c>
      <c r="D36" s="10"/>
      <c r="E36" s="20" t="s">
        <v>31</v>
      </c>
      <c r="F36" s="89"/>
      <c r="G36" s="23"/>
      <c r="H36" s="24"/>
      <c r="I36" s="24"/>
      <c r="J36" s="25"/>
      <c r="K36" s="96"/>
      <c r="L36" s="102"/>
      <c r="M36" s="97"/>
    </row>
    <row r="37" spans="1:13" ht="18.95" customHeight="1">
      <c r="A37" s="100" t="s">
        <v>60</v>
      </c>
      <c r="B37" s="101"/>
      <c r="C37" s="94" t="str">
        <f>JL!F15</f>
        <v>Rajčatová sladkokyselá s rýží</v>
      </c>
      <c r="D37" s="10"/>
      <c r="E37" s="98" t="s">
        <v>31</v>
      </c>
      <c r="F37" s="89"/>
      <c r="G37" s="103"/>
      <c r="H37" s="24"/>
      <c r="I37" s="26"/>
      <c r="J37" s="25"/>
      <c r="K37" s="9"/>
      <c r="L37" s="102"/>
      <c r="M37" s="10"/>
    </row>
    <row r="38" spans="1:13" ht="18.95" customHeight="1">
      <c r="A38" s="100" t="s">
        <v>73</v>
      </c>
      <c r="B38" s="104"/>
      <c r="C38" s="105" t="str">
        <f>JL!F19</f>
        <v>Vepřová krkovička na myslivecký způsob s okurkami, houbami a slaninou, houskové knedlíky</v>
      </c>
      <c r="D38" s="10"/>
      <c r="E38" s="20" t="s">
        <v>31</v>
      </c>
      <c r="F38" s="89"/>
      <c r="G38" s="118"/>
      <c r="H38" s="24"/>
      <c r="I38" s="26"/>
      <c r="J38" s="25"/>
      <c r="K38" s="96"/>
      <c r="L38" s="107"/>
      <c r="M38" s="97"/>
    </row>
    <row r="39" spans="1:13" ht="18.95" customHeight="1">
      <c r="A39" s="100" t="s">
        <v>74</v>
      </c>
      <c r="B39" s="108"/>
      <c r="C39" s="105" t="str">
        <f>JL!F23</f>
        <v>Špagety s vepřovým ragú Bolognese sypané strouhaným sýrem (vepřové sekané, cibule, rajčata cerstvá i drcená, cukr, bylinky, česnek, mouka)</v>
      </c>
      <c r="D39" s="10"/>
      <c r="E39" s="98" t="s">
        <v>31</v>
      </c>
      <c r="F39" s="89"/>
      <c r="G39" s="27"/>
      <c r="H39" s="24"/>
      <c r="I39" s="28"/>
      <c r="J39" s="25"/>
      <c r="K39" s="96"/>
      <c r="L39" s="107"/>
      <c r="M39" s="97"/>
    </row>
    <row r="40" spans="1:13" ht="18.95" customHeight="1">
      <c r="A40" s="100" t="s">
        <v>75</v>
      </c>
      <c r="B40" s="108"/>
      <c r="C40" s="105" t="str">
        <f>JL!F27</f>
        <v>Květákový mozeček, vařené brambory  (květák, kmín, vejce, sůl, máslo, muškátový květ)</v>
      </c>
      <c r="D40" s="10"/>
      <c r="E40" s="20" t="s">
        <v>31</v>
      </c>
      <c r="F40" s="89"/>
      <c r="G40" s="27"/>
      <c r="H40" s="24"/>
      <c r="I40" s="28"/>
      <c r="J40" s="25"/>
      <c r="K40" s="9"/>
      <c r="L40" s="102"/>
      <c r="M40" s="10"/>
    </row>
    <row r="41" spans="1:13" ht="18.95" customHeight="1">
      <c r="A41" s="100" t="s">
        <v>76</v>
      </c>
      <c r="B41" s="109"/>
      <c r="C41" s="105" t="str">
        <f>JL!F32</f>
        <v>PEČENÉ KRÁLIČÍ STEHNO NA ČESNEKU, DUŠENÝ LISTOVÝ ŠPENÁT, BRAMBOROVÉ KNEDLÍKY</v>
      </c>
      <c r="D41" s="10"/>
      <c r="E41" s="20" t="s">
        <v>31</v>
      </c>
      <c r="F41" s="89"/>
      <c r="G41" s="27"/>
      <c r="H41" s="24"/>
      <c r="I41" s="28"/>
      <c r="J41" s="25"/>
      <c r="K41" s="96"/>
      <c r="L41" s="107"/>
      <c r="M41" s="97"/>
    </row>
    <row r="42" spans="1:13" ht="18.95" customHeight="1">
      <c r="A42" s="110"/>
      <c r="B42" s="111"/>
      <c r="C42" s="552"/>
      <c r="D42" s="553"/>
      <c r="E42" s="20"/>
      <c r="F42" s="89"/>
      <c r="G42" s="27"/>
      <c r="H42" s="24"/>
      <c r="I42" s="117"/>
      <c r="J42" s="25"/>
      <c r="K42" s="9"/>
      <c r="L42" s="102"/>
      <c r="M42" s="10"/>
    </row>
    <row r="43" spans="1:13" ht="18.95" customHeight="1">
      <c r="A43" s="94"/>
      <c r="B43" s="96"/>
      <c r="C43" s="94"/>
      <c r="D43" s="10"/>
      <c r="E43" s="20"/>
      <c r="F43" s="89"/>
      <c r="G43" s="29"/>
      <c r="H43" s="24"/>
      <c r="I43" s="28"/>
      <c r="J43" s="25"/>
      <c r="K43" s="96"/>
      <c r="L43" s="107"/>
      <c r="M43" s="97"/>
    </row>
    <row r="44" spans="1:13" ht="18.95" customHeight="1">
      <c r="A44" s="94"/>
      <c r="B44" s="9"/>
      <c r="C44" s="112"/>
      <c r="D44" s="113"/>
      <c r="E44" s="20"/>
      <c r="F44" s="22"/>
      <c r="G44" s="29"/>
      <c r="H44" s="24"/>
      <c r="I44" s="26"/>
      <c r="J44" s="25"/>
      <c r="K44" s="9"/>
      <c r="L44" s="102"/>
      <c r="M44" s="10"/>
    </row>
    <row r="45" spans="1:13" ht="36" customHeight="1">
      <c r="A45" s="99"/>
      <c r="B45" s="96"/>
      <c r="C45" s="94"/>
      <c r="D45" s="10"/>
      <c r="E45" s="20"/>
      <c r="F45" s="22"/>
      <c r="G45" s="29"/>
      <c r="H45" s="24"/>
      <c r="I45" s="28"/>
      <c r="J45" s="25"/>
      <c r="K45" s="96"/>
      <c r="L45" s="107"/>
      <c r="M45" s="97"/>
    </row>
    <row r="46" spans="1:13" ht="18.95" customHeight="1">
      <c r="A46" s="94"/>
      <c r="B46" s="9"/>
      <c r="C46" s="94"/>
      <c r="D46" s="10"/>
      <c r="E46" s="20"/>
      <c r="F46" s="22"/>
      <c r="G46" s="29"/>
      <c r="H46" s="24"/>
      <c r="I46" s="26"/>
      <c r="J46" s="25"/>
      <c r="K46" s="9"/>
      <c r="L46" s="102"/>
      <c r="M46" s="10"/>
    </row>
    <row r="47" spans="1:13" ht="18.95" customHeight="1">
      <c r="A47" s="94"/>
      <c r="B47" s="9"/>
      <c r="C47" s="94"/>
      <c r="D47" s="10"/>
      <c r="E47" s="20"/>
      <c r="F47" s="22"/>
      <c r="G47" s="29"/>
      <c r="H47" s="24"/>
      <c r="I47" s="26"/>
      <c r="J47" s="25"/>
      <c r="K47" s="9"/>
      <c r="L47" s="102"/>
      <c r="M47" s="10"/>
    </row>
    <row r="48" spans="1:13" ht="18.95" customHeight="1">
      <c r="A48" s="94"/>
      <c r="B48" s="9"/>
      <c r="C48" s="94"/>
      <c r="D48" s="9"/>
      <c r="E48" s="22"/>
      <c r="F48" s="22"/>
      <c r="G48" s="30"/>
      <c r="H48" s="24"/>
      <c r="I48" s="16"/>
      <c r="J48" s="16"/>
      <c r="K48" s="16"/>
      <c r="L48" s="102"/>
      <c r="M48" s="16"/>
    </row>
    <row r="49" spans="1:13" ht="18.95" customHeight="1">
      <c r="A49" s="61" t="s">
        <v>32</v>
      </c>
      <c r="H49" s="31"/>
      <c r="K49" s="32"/>
      <c r="L49" s="96"/>
      <c r="M49" s="97"/>
    </row>
    <row r="50" spans="1:13">
      <c r="A50" s="94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4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6"/>
      <c r="C52" s="96"/>
      <c r="E52" s="114" t="s">
        <v>36</v>
      </c>
      <c r="F52" s="96"/>
      <c r="G52" s="96"/>
      <c r="H52" s="114" t="s">
        <v>37</v>
      </c>
      <c r="I52" s="96"/>
      <c r="J52" s="96" t="s">
        <v>215</v>
      </c>
      <c r="K52" s="96"/>
      <c r="L52" s="96"/>
      <c r="M52" s="97"/>
    </row>
    <row r="53" spans="1:13">
      <c r="A53" s="56" t="s">
        <v>38</v>
      </c>
      <c r="B53" s="50"/>
      <c r="C53" s="50" t="s">
        <v>39</v>
      </c>
      <c r="D53" s="115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54" t="s">
        <v>49</v>
      </c>
      <c r="B54" s="555"/>
      <c r="C54" s="555"/>
      <c r="D54" s="555"/>
      <c r="E54" s="555"/>
      <c r="F54" s="555"/>
      <c r="G54" s="555"/>
      <c r="H54" s="555"/>
      <c r="I54" s="555"/>
      <c r="J54" s="555"/>
      <c r="K54" s="555"/>
      <c r="L54" s="555"/>
      <c r="M54" s="556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45196</v>
      </c>
      <c r="J55" s="45"/>
      <c r="K55" s="45"/>
      <c r="L55" s="45"/>
      <c r="M55" s="48"/>
    </row>
    <row r="56" spans="1:13" ht="16.5" customHeight="1">
      <c r="A56" s="93" t="s">
        <v>12</v>
      </c>
      <c r="B56" s="9"/>
      <c r="C56" s="10"/>
      <c r="D56" s="94" t="s">
        <v>13</v>
      </c>
      <c r="E56" s="9"/>
      <c r="F56" s="9"/>
      <c r="G56" s="9"/>
      <c r="H56" s="93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>ZŠ BROUČCI</v>
      </c>
      <c r="E57" s="50"/>
      <c r="F57" s="50"/>
      <c r="G57" s="50"/>
      <c r="H57" s="49" t="s">
        <v>14</v>
      </c>
      <c r="I57" s="95">
        <f>I3</f>
        <v>0</v>
      </c>
      <c r="J57" s="50"/>
      <c r="K57" s="50"/>
      <c r="L57" s="50"/>
      <c r="M57" s="51"/>
    </row>
    <row r="58" spans="1:13" ht="12.95" customHeight="1">
      <c r="A58" s="52"/>
      <c r="B58" s="96"/>
      <c r="C58" s="52"/>
      <c r="D58" s="97"/>
      <c r="E58" s="96"/>
      <c r="F58" s="12"/>
      <c r="G58" s="96"/>
      <c r="H58" s="96"/>
      <c r="I58" s="96"/>
      <c r="J58" s="96"/>
      <c r="K58" s="97"/>
      <c r="L58" s="52"/>
      <c r="M58" s="97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4" t="s">
        <v>22</v>
      </c>
      <c r="M59" s="10"/>
    </row>
    <row r="60" spans="1:13" ht="15.75" customHeight="1">
      <c r="A60" s="54"/>
      <c r="B60" s="96"/>
      <c r="C60" s="52"/>
      <c r="D60" s="97"/>
      <c r="E60" s="98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7"/>
      <c r="L60" s="98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9">
        <v>1</v>
      </c>
      <c r="B62" s="20"/>
      <c r="C62" s="99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00" t="s">
        <v>59</v>
      </c>
      <c r="B63" s="101"/>
      <c r="C63" s="116" t="str">
        <f>JL!I12</f>
        <v>Slepičí vývar s nudlemi a zeleninou</v>
      </c>
      <c r="D63" s="10"/>
      <c r="E63" s="20" t="s">
        <v>31</v>
      </c>
      <c r="F63" s="89"/>
      <c r="G63" s="23"/>
      <c r="H63" s="24"/>
      <c r="I63" s="24"/>
      <c r="J63" s="25"/>
      <c r="K63" s="96"/>
      <c r="L63" s="102"/>
      <c r="M63" s="97"/>
    </row>
    <row r="64" spans="1:13" ht="18.95" customHeight="1">
      <c r="A64" s="100" t="s">
        <v>60</v>
      </c>
      <c r="B64" s="101"/>
      <c r="C64" s="94" t="str">
        <f>JL!I15</f>
        <v>Drchánková</v>
      </c>
      <c r="D64" s="10"/>
      <c r="E64" s="98" t="s">
        <v>31</v>
      </c>
      <c r="F64" s="89"/>
      <c r="G64" s="103"/>
      <c r="H64" s="24"/>
      <c r="I64" s="26"/>
      <c r="J64" s="25"/>
      <c r="K64" s="9"/>
      <c r="L64" s="102"/>
      <c r="M64" s="10"/>
    </row>
    <row r="65" spans="1:13" ht="18.95" customHeight="1">
      <c r="A65" s="100" t="s">
        <v>73</v>
      </c>
      <c r="B65" s="104"/>
      <c r="C65" s="105" t="str">
        <f>JL!I19</f>
        <v>Smažené rybí filé, vařené brambory s máslem, citron</v>
      </c>
      <c r="D65" s="10"/>
      <c r="E65" s="20" t="s">
        <v>31</v>
      </c>
      <c r="F65" s="89"/>
      <c r="G65" s="27"/>
      <c r="H65" s="24"/>
      <c r="I65" s="26"/>
      <c r="J65" s="25"/>
      <c r="K65" s="96"/>
      <c r="L65" s="107"/>
      <c r="M65" s="97"/>
    </row>
    <row r="66" spans="1:13" ht="18.95" customHeight="1">
      <c r="A66" s="100" t="s">
        <v>74</v>
      </c>
      <c r="B66" s="108"/>
      <c r="C66" s="105" t="str">
        <f>JL!I23</f>
        <v>Kuřecí směs Šuej-ču-žou, jasmínová rýže (kuřecí, sojová omáčka, vejce, chilli, zelenina, česnek, cukr, cibule)</v>
      </c>
      <c r="D66" s="10"/>
      <c r="E66" s="98" t="s">
        <v>31</v>
      </c>
      <c r="F66" s="89"/>
      <c r="G66" s="27"/>
      <c r="H66" s="24"/>
      <c r="I66" s="28"/>
      <c r="J66" s="25"/>
      <c r="K66" s="96"/>
      <c r="L66" s="107"/>
      <c r="M66" s="97"/>
    </row>
    <row r="67" spans="1:13" ht="18.95" customHeight="1">
      <c r="A67" s="100" t="s">
        <v>75</v>
      </c>
      <c r="B67" s="108"/>
      <c r="C67" s="105" t="str">
        <f>JL!I27</f>
        <v>Spaghetti all´Arrabbiata se strouhaným parmazánem (těstoviny, cibule, česnek, feferonky, rajčata, sůl, pepř, tomato sugo, bylinky)</v>
      </c>
      <c r="D67" s="10"/>
      <c r="E67" s="20" t="s">
        <v>31</v>
      </c>
      <c r="F67" s="89"/>
      <c r="G67" s="27"/>
      <c r="H67" s="24"/>
      <c r="I67" s="28"/>
      <c r="J67" s="25"/>
      <c r="K67" s="9"/>
      <c r="L67" s="102"/>
      <c r="M67" s="10"/>
    </row>
    <row r="68" spans="1:13" ht="18.95" customHeight="1">
      <c r="A68" s="100" t="s">
        <v>76</v>
      </c>
      <c r="B68" s="109"/>
      <c r="C68" s="105" t="str">
        <f>JL!H32</f>
        <v>4.</v>
      </c>
      <c r="D68" s="10"/>
      <c r="E68" s="20" t="s">
        <v>31</v>
      </c>
      <c r="F68" s="89"/>
      <c r="G68" s="27"/>
      <c r="H68" s="24"/>
      <c r="I68" s="28"/>
      <c r="J68" s="25"/>
      <c r="K68" s="96"/>
      <c r="L68" s="107"/>
      <c r="M68" s="97"/>
    </row>
    <row r="69" spans="1:13" ht="18.95" customHeight="1">
      <c r="A69" s="110"/>
      <c r="B69" s="111"/>
      <c r="C69" s="552"/>
      <c r="D69" s="553"/>
      <c r="E69" s="20"/>
      <c r="F69" s="89"/>
      <c r="G69" s="27"/>
      <c r="H69" s="24"/>
      <c r="I69" s="28"/>
      <c r="J69" s="25"/>
      <c r="K69" s="9"/>
      <c r="L69" s="102"/>
      <c r="M69" s="10"/>
    </row>
    <row r="70" spans="1:13" ht="18.95" customHeight="1">
      <c r="A70" s="94"/>
      <c r="B70" s="96"/>
      <c r="C70" s="94"/>
      <c r="D70" s="10"/>
      <c r="E70" s="20"/>
      <c r="F70" s="89"/>
      <c r="G70" s="29"/>
      <c r="H70" s="24"/>
      <c r="I70" s="28"/>
      <c r="J70" s="25"/>
      <c r="K70" s="96"/>
      <c r="L70" s="107"/>
      <c r="M70" s="97"/>
    </row>
    <row r="71" spans="1:13" ht="18.95" customHeight="1">
      <c r="A71" s="94"/>
      <c r="B71" s="9"/>
      <c r="C71" s="112"/>
      <c r="D71" s="113"/>
      <c r="E71" s="20"/>
      <c r="F71" s="22"/>
      <c r="G71" s="29"/>
      <c r="H71" s="24"/>
      <c r="I71" s="26"/>
      <c r="J71" s="25"/>
      <c r="K71" s="9"/>
      <c r="L71" s="102"/>
      <c r="M71" s="10"/>
    </row>
    <row r="72" spans="1:13" ht="36" customHeight="1">
      <c r="A72" s="99"/>
      <c r="B72" s="96"/>
      <c r="C72" s="94"/>
      <c r="D72" s="10"/>
      <c r="E72" s="20"/>
      <c r="F72" s="22"/>
      <c r="G72" s="29"/>
      <c r="H72" s="24"/>
      <c r="I72" s="26"/>
      <c r="J72" s="25"/>
      <c r="K72" s="9"/>
      <c r="L72" s="102"/>
      <c r="M72" s="10"/>
    </row>
    <row r="73" spans="1:13" ht="18.95" customHeight="1">
      <c r="A73" s="94"/>
      <c r="B73" s="9"/>
      <c r="C73" s="94"/>
      <c r="D73" s="10"/>
      <c r="E73" s="20"/>
      <c r="F73" s="22"/>
      <c r="G73" s="29"/>
      <c r="H73" s="24"/>
      <c r="I73" s="28"/>
      <c r="J73" s="25"/>
      <c r="K73" s="96"/>
      <c r="L73" s="107"/>
      <c r="M73" s="97"/>
    </row>
    <row r="74" spans="1:13" ht="18.95" customHeight="1">
      <c r="A74" s="94"/>
      <c r="B74" s="9"/>
      <c r="C74" s="94"/>
      <c r="D74" s="10"/>
      <c r="E74" s="20"/>
      <c r="F74" s="22"/>
      <c r="G74" s="29"/>
      <c r="H74" s="24"/>
      <c r="I74" s="26"/>
      <c r="J74" s="25"/>
      <c r="K74" s="9"/>
      <c r="L74" s="102"/>
      <c r="M74" s="10"/>
    </row>
    <row r="75" spans="1:13" ht="18.95" customHeight="1">
      <c r="A75" s="94"/>
      <c r="B75" s="9"/>
      <c r="C75" s="94"/>
      <c r="D75" s="9"/>
      <c r="E75" s="22"/>
      <c r="F75" s="22"/>
      <c r="G75" s="30"/>
      <c r="H75" s="24"/>
      <c r="I75" s="16"/>
      <c r="J75" s="16"/>
      <c r="K75" s="16"/>
      <c r="L75" s="102"/>
      <c r="M75" s="16"/>
    </row>
    <row r="76" spans="1:13" ht="18.95" customHeight="1">
      <c r="A76" s="61" t="s">
        <v>32</v>
      </c>
      <c r="H76" s="31"/>
      <c r="K76" s="32"/>
      <c r="L76" s="96"/>
      <c r="M76" s="97"/>
    </row>
    <row r="77" spans="1:13">
      <c r="A77" s="94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4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6"/>
      <c r="C79" s="96"/>
      <c r="E79" s="114" t="s">
        <v>36</v>
      </c>
      <c r="F79" s="96"/>
      <c r="G79" s="96"/>
      <c r="H79" s="114" t="s">
        <v>37</v>
      </c>
      <c r="I79" s="96"/>
      <c r="J79" s="96" t="s">
        <v>215</v>
      </c>
      <c r="K79" s="96"/>
      <c r="L79" s="96"/>
      <c r="M79" s="97"/>
    </row>
    <row r="80" spans="1:13">
      <c r="A80" s="56" t="s">
        <v>38</v>
      </c>
      <c r="B80" s="50"/>
      <c r="C80" s="50" t="s">
        <v>39</v>
      </c>
      <c r="D80" s="115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54" t="s">
        <v>49</v>
      </c>
      <c r="B81" s="555"/>
      <c r="C81" s="555"/>
      <c r="D81" s="555"/>
      <c r="E81" s="555"/>
      <c r="F81" s="555"/>
      <c r="G81" s="555"/>
      <c r="H81" s="555"/>
      <c r="I81" s="555"/>
      <c r="J81" s="555"/>
      <c r="K81" s="555"/>
      <c r="L81" s="555"/>
      <c r="M81" s="556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45197</v>
      </c>
      <c r="J82" s="45"/>
      <c r="K82" s="45"/>
      <c r="L82" s="45"/>
      <c r="M82" s="48"/>
    </row>
    <row r="83" spans="1:13" ht="16.5" customHeight="1">
      <c r="A83" s="93" t="s">
        <v>12</v>
      </c>
      <c r="B83" s="9"/>
      <c r="C83" s="10"/>
      <c r="D83" s="94" t="s">
        <v>13</v>
      </c>
      <c r="E83" s="9"/>
      <c r="F83" s="9"/>
      <c r="G83" s="9"/>
      <c r="H83" s="93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>ZŠ BROUČCI</v>
      </c>
      <c r="E84" s="50"/>
      <c r="F84" s="50"/>
      <c r="G84" s="50"/>
      <c r="H84" s="49" t="s">
        <v>14</v>
      </c>
      <c r="I84" s="95">
        <f>I57</f>
        <v>0</v>
      </c>
      <c r="J84" s="50"/>
      <c r="K84" s="50"/>
      <c r="L84" s="50"/>
      <c r="M84" s="51"/>
    </row>
    <row r="85" spans="1:13" ht="12.95" customHeight="1">
      <c r="A85" s="52"/>
      <c r="B85" s="96"/>
      <c r="C85" s="52"/>
      <c r="D85" s="97"/>
      <c r="E85" s="96"/>
      <c r="F85" s="12"/>
      <c r="G85" s="96"/>
      <c r="H85" s="96"/>
      <c r="I85" s="96"/>
      <c r="J85" s="96"/>
      <c r="K85" s="97"/>
      <c r="L85" s="52"/>
      <c r="M85" s="97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4" t="s">
        <v>22</v>
      </c>
      <c r="M86" s="10"/>
    </row>
    <row r="87" spans="1:13" ht="15.75" customHeight="1">
      <c r="A87" s="54"/>
      <c r="B87" s="96"/>
      <c r="C87" s="52"/>
      <c r="D87" s="97"/>
      <c r="E87" s="98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7"/>
      <c r="L87" s="98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9">
        <v>1</v>
      </c>
      <c r="B89" s="20"/>
      <c r="C89" s="99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00" t="s">
        <v>59</v>
      </c>
      <c r="B90" s="101"/>
      <c r="C90" s="94" t="str">
        <f>JL!L12</f>
        <v>Ovarová</v>
      </c>
      <c r="D90" s="10"/>
      <c r="E90" s="20" t="s">
        <v>31</v>
      </c>
      <c r="F90" s="22"/>
      <c r="G90" s="23"/>
      <c r="H90" s="24"/>
      <c r="I90" s="24"/>
      <c r="J90" s="25"/>
      <c r="K90" s="96"/>
      <c r="L90" s="102"/>
      <c r="M90" s="97"/>
    </row>
    <row r="91" spans="1:13" ht="18.95" customHeight="1">
      <c r="A91" s="100" t="s">
        <v>60</v>
      </c>
      <c r="B91" s="101"/>
      <c r="C91" s="94" t="str">
        <f>JL!L15</f>
        <v>Fazolová s paprikou</v>
      </c>
      <c r="D91" s="10"/>
      <c r="E91" s="98" t="s">
        <v>31</v>
      </c>
      <c r="F91" s="22"/>
      <c r="G91" s="103"/>
      <c r="H91" s="24"/>
      <c r="I91" s="26"/>
      <c r="J91" s="25"/>
      <c r="K91" s="9"/>
      <c r="L91" s="102"/>
      <c r="M91" s="10"/>
    </row>
    <row r="92" spans="1:13" ht="18.95" customHeight="1">
      <c r="A92" s="100" t="s">
        <v>73</v>
      </c>
      <c r="B92" s="104"/>
      <c r="C92" s="105" t="str">
        <f>JL!L19</f>
        <v>Pečená vepřová plec na majoránce se slaninou, bramborová kaše s výpekovou štávou</v>
      </c>
      <c r="D92" s="10"/>
      <c r="E92" s="20" t="s">
        <v>31</v>
      </c>
      <c r="F92" s="22"/>
      <c r="G92" s="118"/>
      <c r="H92" s="24"/>
      <c r="I92" s="26"/>
      <c r="J92" s="25"/>
      <c r="K92" s="96"/>
      <c r="L92" s="107"/>
      <c r="M92" s="97"/>
    </row>
    <row r="93" spans="1:13" ht="18.95" customHeight="1">
      <c r="A93" s="100" t="s">
        <v>74</v>
      </c>
      <c r="B93" s="108"/>
      <c r="C93" s="105" t="str">
        <f>JL!L23</f>
        <v>Pečené vuřty na tmavém pivu s paprikami a feferonkami, čerstvý chléb</v>
      </c>
      <c r="D93" s="10"/>
      <c r="E93" s="98" t="s">
        <v>31</v>
      </c>
      <c r="F93" s="22"/>
      <c r="G93" s="27"/>
      <c r="H93" s="24"/>
      <c r="I93" s="28"/>
      <c r="J93" s="25"/>
      <c r="K93" s="96"/>
      <c r="L93" s="107"/>
      <c r="M93" s="97"/>
    </row>
    <row r="94" spans="1:13" ht="18.95" customHeight="1">
      <c r="A94" s="100" t="s">
        <v>75</v>
      </c>
      <c r="B94" s="108"/>
      <c r="C94" s="105" t="str">
        <f>JL!L27</f>
        <v>Sójové Chilli con carne, jasmínová rýže (sójové maso, steril. fazole, koření chilli, rajčata, cibule, mouka, pepř, kukuřice)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2"/>
      <c r="M94" s="10"/>
    </row>
    <row r="95" spans="1:13" ht="18.95" customHeight="1">
      <c r="A95" s="100" t="s">
        <v>76</v>
      </c>
      <c r="B95" s="109"/>
      <c r="C95" s="105">
        <f>'objednávka CELK '!B46</f>
        <v>0</v>
      </c>
      <c r="D95" s="10"/>
      <c r="E95" s="20" t="s">
        <v>31</v>
      </c>
      <c r="F95" s="22"/>
      <c r="G95" s="27"/>
      <c r="H95" s="24"/>
      <c r="I95" s="28"/>
      <c r="J95" s="25"/>
      <c r="K95" s="96"/>
      <c r="L95" s="107"/>
      <c r="M95" s="97"/>
    </row>
    <row r="96" spans="1:13" ht="18.95" customHeight="1">
      <c r="A96" s="110"/>
      <c r="B96" s="111"/>
      <c r="C96" s="552"/>
      <c r="D96" s="553"/>
      <c r="E96" s="20"/>
      <c r="F96" s="22"/>
      <c r="G96" s="27"/>
      <c r="H96" s="24"/>
      <c r="I96" s="28"/>
      <c r="J96" s="25"/>
      <c r="K96" s="9"/>
      <c r="L96" s="102"/>
      <c r="M96" s="10"/>
    </row>
    <row r="97" spans="1:13" ht="18.95" customHeight="1">
      <c r="A97" s="94"/>
      <c r="B97" s="96"/>
      <c r="C97" s="94"/>
      <c r="D97" s="10"/>
      <c r="E97" s="20"/>
      <c r="F97" s="22"/>
      <c r="G97" s="29"/>
      <c r="H97" s="24"/>
      <c r="I97" s="28"/>
      <c r="J97" s="25"/>
      <c r="K97" s="96"/>
      <c r="L97" s="107"/>
      <c r="M97" s="97"/>
    </row>
    <row r="98" spans="1:13" ht="18.95" customHeight="1">
      <c r="A98" s="94"/>
      <c r="B98" s="9"/>
      <c r="C98" s="112"/>
      <c r="D98" s="113"/>
      <c r="E98" s="20"/>
      <c r="F98" s="22"/>
      <c r="G98" s="29"/>
      <c r="H98" s="24"/>
      <c r="I98" s="26"/>
      <c r="J98" s="25"/>
      <c r="K98" s="9"/>
      <c r="L98" s="102"/>
      <c r="M98" s="10"/>
    </row>
    <row r="99" spans="1:13" ht="36" customHeight="1">
      <c r="A99" s="99"/>
      <c r="B99" s="96"/>
      <c r="C99" s="94"/>
      <c r="D99" s="10"/>
      <c r="E99" s="20"/>
      <c r="F99" s="22"/>
      <c r="G99" s="29"/>
      <c r="H99" s="24"/>
      <c r="I99" s="26"/>
      <c r="J99" s="25"/>
      <c r="K99" s="9"/>
      <c r="L99" s="102"/>
      <c r="M99" s="10"/>
    </row>
    <row r="100" spans="1:13" ht="18.95" customHeight="1">
      <c r="A100" s="94"/>
      <c r="B100" s="9"/>
      <c r="C100" s="94"/>
      <c r="D100" s="10"/>
      <c r="E100" s="20"/>
      <c r="F100" s="22"/>
      <c r="G100" s="29"/>
      <c r="H100" s="24"/>
      <c r="I100" s="28"/>
      <c r="J100" s="25"/>
      <c r="K100" s="96"/>
      <c r="L100" s="107"/>
      <c r="M100" s="97"/>
    </row>
    <row r="101" spans="1:13" ht="18.95" customHeight="1">
      <c r="A101" s="94"/>
      <c r="B101" s="9"/>
      <c r="C101" s="94"/>
      <c r="D101" s="10"/>
      <c r="E101" s="20"/>
      <c r="F101" s="22"/>
      <c r="G101" s="29"/>
      <c r="H101" s="24"/>
      <c r="I101" s="26"/>
      <c r="J101" s="25"/>
      <c r="K101" s="9"/>
      <c r="L101" s="102"/>
      <c r="M101" s="10"/>
    </row>
    <row r="102" spans="1:13" ht="18.95" customHeight="1">
      <c r="A102" s="94"/>
      <c r="B102" s="9"/>
      <c r="C102" s="94"/>
      <c r="D102" s="9"/>
      <c r="E102" s="22"/>
      <c r="F102" s="22"/>
      <c r="G102" s="30"/>
      <c r="H102" s="24"/>
      <c r="I102" s="16"/>
      <c r="J102" s="16"/>
      <c r="K102" s="16"/>
      <c r="L102" s="102"/>
      <c r="M102" s="16"/>
    </row>
    <row r="103" spans="1:13" ht="18.95" customHeight="1">
      <c r="A103" s="61" t="s">
        <v>32</v>
      </c>
      <c r="H103" s="31"/>
      <c r="K103" s="32"/>
      <c r="L103" s="96"/>
      <c r="M103" s="97"/>
    </row>
    <row r="104" spans="1:13">
      <c r="A104" s="94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4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6"/>
      <c r="C106" s="96"/>
      <c r="E106" s="114" t="s">
        <v>36</v>
      </c>
      <c r="F106" s="96"/>
      <c r="G106" s="96"/>
      <c r="H106" s="114" t="s">
        <v>37</v>
      </c>
      <c r="I106" s="96"/>
      <c r="J106" s="96" t="s">
        <v>215</v>
      </c>
      <c r="K106" s="96"/>
      <c r="L106" s="96"/>
      <c r="M106" s="97"/>
    </row>
    <row r="107" spans="1:13">
      <c r="A107" s="56" t="s">
        <v>38</v>
      </c>
      <c r="B107" s="50"/>
      <c r="C107" s="50" t="s">
        <v>39</v>
      </c>
      <c r="D107" s="115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54" t="s">
        <v>49</v>
      </c>
      <c r="B108" s="555"/>
      <c r="C108" s="555"/>
      <c r="D108" s="555"/>
      <c r="E108" s="555"/>
      <c r="F108" s="555"/>
      <c r="G108" s="555"/>
      <c r="H108" s="555"/>
      <c r="I108" s="555"/>
      <c r="J108" s="555"/>
      <c r="K108" s="555"/>
      <c r="L108" s="555"/>
      <c r="M108" s="556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45198</v>
      </c>
      <c r="J109" s="45"/>
      <c r="K109" s="45"/>
      <c r="L109" s="45"/>
      <c r="M109" s="48"/>
    </row>
    <row r="110" spans="1:13" ht="16.5" customHeight="1">
      <c r="A110" s="93" t="s">
        <v>12</v>
      </c>
      <c r="B110" s="9"/>
      <c r="C110" s="10"/>
      <c r="D110" s="94" t="s">
        <v>13</v>
      </c>
      <c r="E110" s="9"/>
      <c r="F110" s="9"/>
      <c r="G110" s="9"/>
      <c r="H110" s="93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>ZŠ BROUČCI</v>
      </c>
      <c r="E111" s="50"/>
      <c r="F111" s="50"/>
      <c r="G111" s="50"/>
      <c r="H111" s="49" t="s">
        <v>14</v>
      </c>
      <c r="I111" s="95">
        <f>I84</f>
        <v>0</v>
      </c>
      <c r="J111" s="50"/>
      <c r="K111" s="50"/>
      <c r="L111" s="50"/>
      <c r="M111" s="51"/>
    </row>
    <row r="112" spans="1:13" ht="12.95" customHeight="1">
      <c r="A112" s="52"/>
      <c r="B112" s="96"/>
      <c r="C112" s="52"/>
      <c r="D112" s="97"/>
      <c r="E112" s="96"/>
      <c r="F112" s="12"/>
      <c r="G112" s="96"/>
      <c r="H112" s="96"/>
      <c r="I112" s="96"/>
      <c r="J112" s="96"/>
      <c r="K112" s="97"/>
      <c r="L112" s="52"/>
      <c r="M112" s="97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4" t="s">
        <v>22</v>
      </c>
      <c r="M113" s="10"/>
    </row>
    <row r="114" spans="1:13" ht="15.75" customHeight="1">
      <c r="A114" s="54"/>
      <c r="B114" s="96"/>
      <c r="C114" s="52"/>
      <c r="D114" s="97"/>
      <c r="E114" s="98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7"/>
      <c r="L114" s="98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9">
        <v>1</v>
      </c>
      <c r="B116" s="20"/>
      <c r="C116" s="99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00" t="s">
        <v>59</v>
      </c>
      <c r="B117" s="101"/>
      <c r="C117" s="116" t="str">
        <f>JL!O12</f>
        <v>Hovězí s vaječnou sedlinou a zeleninou</v>
      </c>
      <c r="D117" s="10"/>
      <c r="E117" s="20" t="s">
        <v>31</v>
      </c>
      <c r="F117" s="22"/>
      <c r="G117" s="23"/>
      <c r="H117" s="24"/>
      <c r="I117" s="24"/>
      <c r="J117" s="25"/>
      <c r="K117" s="96"/>
      <c r="L117" s="102"/>
      <c r="M117" s="97"/>
    </row>
    <row r="118" spans="1:13" ht="18.95" customHeight="1">
      <c r="A118" s="100" t="s">
        <v>60</v>
      </c>
      <c r="B118" s="101"/>
      <c r="C118" s="94" t="str">
        <f>JL!O15</f>
        <v>Bramborová</v>
      </c>
      <c r="D118" s="10"/>
      <c r="E118" s="98" t="s">
        <v>31</v>
      </c>
      <c r="F118" s="22"/>
      <c r="G118" s="103"/>
      <c r="H118" s="24"/>
      <c r="I118" s="26"/>
      <c r="J118" s="25"/>
      <c r="K118" s="9"/>
      <c r="L118" s="102"/>
      <c r="M118" s="10"/>
    </row>
    <row r="119" spans="1:13" ht="18.95" customHeight="1">
      <c r="A119" s="100" t="s">
        <v>73</v>
      </c>
      <c r="B119" s="104"/>
      <c r="C119" s="105" t="str">
        <f>JL!O19</f>
        <v>Hovězí pečeně štěpánská, dušená rýže (hovězí maso, cibule, slanina, vejce, sůl, pepř, mouka, kmín)</v>
      </c>
      <c r="D119" s="10"/>
      <c r="E119" s="20" t="s">
        <v>31</v>
      </c>
      <c r="F119" s="22"/>
      <c r="G119" s="27"/>
      <c r="H119" s="24"/>
      <c r="I119" s="26"/>
      <c r="J119" s="25"/>
      <c r="K119" s="96"/>
      <c r="L119" s="107"/>
      <c r="M119" s="97"/>
    </row>
    <row r="120" spans="1:13" ht="18.95" customHeight="1">
      <c r="A120" s="100" t="s">
        <v>74</v>
      </c>
      <c r="B120" s="108"/>
      <c r="C120" s="105" t="str">
        <f>JL!O23</f>
        <v>Dalmátské čufty, vařené těstoviny (mleté maso, vejce, žemle, hrášek, lečo, smetana, koření čubrica, sůl, pepř, paprika, mouka, rajčata)</v>
      </c>
      <c r="D120" s="10"/>
      <c r="E120" s="98" t="s">
        <v>31</v>
      </c>
      <c r="F120" s="22"/>
      <c r="G120" s="27"/>
      <c r="H120" s="24"/>
      <c r="I120" s="26"/>
      <c r="J120" s="25"/>
      <c r="K120" s="9"/>
      <c r="L120" s="102"/>
      <c r="M120" s="10"/>
    </row>
    <row r="121" spans="1:13" ht="18.95" customHeight="1">
      <c r="A121" s="100" t="s">
        <v>75</v>
      </c>
      <c r="B121" s="108"/>
      <c r="C121" s="105" t="str">
        <f>JL!O27</f>
        <v>Plněné domácí buchty, mléko  (polohrubá a hladká mouka, vejce, kvasnice, mléko, máslo, mák, tvaroh, cukr, sůl)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2"/>
      <c r="M121" s="10"/>
    </row>
    <row r="122" spans="1:13" ht="18.95" customHeight="1">
      <c r="A122" s="100" t="s">
        <v>76</v>
      </c>
      <c r="B122" s="109"/>
      <c r="C122" s="105" t="str">
        <f>JL!O32</f>
        <v>MEXICKÉ BURRITO S KUŘECÍM MASEM, SALSA MEXICANA</v>
      </c>
      <c r="D122" s="10"/>
      <c r="E122" s="20" t="s">
        <v>31</v>
      </c>
      <c r="F122" s="22"/>
      <c r="G122" s="27"/>
      <c r="H122" s="24"/>
      <c r="I122" s="28"/>
      <c r="J122" s="25"/>
      <c r="K122" s="96"/>
      <c r="L122" s="107"/>
      <c r="M122" s="97"/>
    </row>
    <row r="123" spans="1:13" ht="18.95" customHeight="1">
      <c r="A123" s="110"/>
      <c r="B123" s="111"/>
      <c r="C123" s="552"/>
      <c r="D123" s="553"/>
      <c r="E123" s="20"/>
      <c r="F123" s="22"/>
      <c r="G123" s="27"/>
      <c r="H123" s="24"/>
      <c r="I123" s="28"/>
      <c r="J123" s="25"/>
      <c r="K123" s="9"/>
      <c r="L123" s="102"/>
      <c r="M123" s="10"/>
    </row>
    <row r="124" spans="1:13" ht="18.95" customHeight="1">
      <c r="A124" s="94"/>
      <c r="B124" s="96"/>
      <c r="C124" s="94"/>
      <c r="D124" s="10"/>
      <c r="E124" s="20"/>
      <c r="F124" s="22"/>
      <c r="G124" s="29"/>
      <c r="H124" s="24"/>
      <c r="I124" s="28"/>
      <c r="J124" s="25"/>
      <c r="K124" s="96"/>
      <c r="L124" s="107"/>
      <c r="M124" s="97"/>
    </row>
    <row r="125" spans="1:13" ht="18.95" customHeight="1">
      <c r="A125" s="94"/>
      <c r="B125" s="9"/>
      <c r="C125" s="112"/>
      <c r="D125" s="113"/>
      <c r="E125" s="20"/>
      <c r="F125" s="22"/>
      <c r="G125" s="29"/>
      <c r="H125" s="24"/>
      <c r="I125" s="26"/>
      <c r="J125" s="25"/>
      <c r="K125" s="9"/>
      <c r="L125" s="102"/>
      <c r="M125" s="10"/>
    </row>
    <row r="126" spans="1:13" ht="36" customHeight="1">
      <c r="A126" s="99"/>
      <c r="B126" s="96"/>
      <c r="C126" s="94"/>
      <c r="D126" s="10"/>
      <c r="E126" s="20"/>
      <c r="F126" s="22"/>
      <c r="G126" s="29"/>
      <c r="H126" s="24"/>
      <c r="I126" s="26"/>
      <c r="J126" s="25"/>
      <c r="K126" s="9"/>
      <c r="L126" s="102"/>
      <c r="M126" s="10"/>
    </row>
    <row r="127" spans="1:13" ht="18.95" customHeight="1">
      <c r="A127" s="94"/>
      <c r="B127" s="9"/>
      <c r="C127" s="94"/>
      <c r="D127" s="10"/>
      <c r="E127" s="20"/>
      <c r="F127" s="22"/>
      <c r="G127" s="29"/>
      <c r="H127" s="24"/>
      <c r="I127" s="28"/>
      <c r="J127" s="25"/>
      <c r="K127" s="96"/>
      <c r="L127" s="107"/>
      <c r="M127" s="97"/>
    </row>
    <row r="128" spans="1:13" ht="18.95" customHeight="1">
      <c r="A128" s="94"/>
      <c r="B128" s="9"/>
      <c r="C128" s="94"/>
      <c r="D128" s="10"/>
      <c r="E128" s="20"/>
      <c r="F128" s="22"/>
      <c r="G128" s="29"/>
      <c r="H128" s="24"/>
      <c r="I128" s="26"/>
      <c r="J128" s="25"/>
      <c r="K128" s="9"/>
      <c r="L128" s="102"/>
      <c r="M128" s="10"/>
    </row>
    <row r="129" spans="1:13" ht="18.95" customHeight="1">
      <c r="A129" s="94"/>
      <c r="B129" s="9"/>
      <c r="C129" s="94"/>
      <c r="D129" s="9"/>
      <c r="E129" s="22"/>
      <c r="F129" s="22"/>
      <c r="G129" s="30"/>
      <c r="H129" s="24"/>
      <c r="I129" s="16"/>
      <c r="J129" s="16"/>
      <c r="K129" s="16"/>
      <c r="L129" s="102"/>
      <c r="M129" s="16"/>
    </row>
    <row r="130" spans="1:13" ht="18.95" customHeight="1">
      <c r="A130" s="61" t="s">
        <v>32</v>
      </c>
      <c r="H130" s="31"/>
      <c r="K130" s="32"/>
      <c r="L130" s="96"/>
      <c r="M130" s="97"/>
    </row>
    <row r="131" spans="1:13">
      <c r="A131" s="94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4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6"/>
      <c r="C133" s="96"/>
      <c r="E133" s="114" t="s">
        <v>36</v>
      </c>
      <c r="F133" s="96"/>
      <c r="G133" s="96"/>
      <c r="H133" s="114" t="s">
        <v>37</v>
      </c>
      <c r="I133" s="96"/>
      <c r="J133" s="96" t="s">
        <v>215</v>
      </c>
      <c r="K133" s="96"/>
      <c r="L133" s="96"/>
      <c r="M133" s="97"/>
    </row>
    <row r="134" spans="1:13">
      <c r="A134" s="56" t="s">
        <v>38</v>
      </c>
      <c r="B134" s="50"/>
      <c r="C134" s="50" t="s">
        <v>39</v>
      </c>
      <c r="D134" s="115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54" t="s">
        <v>49</v>
      </c>
      <c r="B135" s="555"/>
      <c r="C135" s="555"/>
      <c r="D135" s="555"/>
      <c r="E135" s="555"/>
      <c r="F135" s="555"/>
      <c r="G135" s="555"/>
      <c r="H135" s="555"/>
      <c r="I135" s="555"/>
      <c r="J135" s="555"/>
      <c r="K135" s="555"/>
      <c r="L135" s="555"/>
      <c r="M135" s="55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topLeftCell="A109" workbookViewId="0">
      <selection activeCell="D6" sqref="D6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250" t="s">
        <v>41</v>
      </c>
      <c r="B1" s="45"/>
      <c r="C1" s="45"/>
      <c r="D1" s="45"/>
      <c r="E1" s="45"/>
      <c r="F1" s="45"/>
      <c r="G1" s="46"/>
      <c r="H1" s="251" t="s">
        <v>11</v>
      </c>
      <c r="I1" s="47">
        <f>JL!B10</f>
        <v>45194</v>
      </c>
      <c r="J1" s="45"/>
      <c r="K1" s="45"/>
      <c r="L1" s="45"/>
      <c r="M1" s="252"/>
    </row>
    <row r="2" spans="1:13" ht="16.5" customHeight="1">
      <c r="A2" s="253" t="s">
        <v>12</v>
      </c>
      <c r="B2" s="195"/>
      <c r="C2" s="197"/>
      <c r="D2" s="254" t="s">
        <v>13</v>
      </c>
      <c r="E2" s="195"/>
      <c r="F2" s="195"/>
      <c r="G2" s="195"/>
      <c r="H2" s="253" t="s">
        <v>14</v>
      </c>
      <c r="I2" s="255" t="s">
        <v>70</v>
      </c>
      <c r="J2" s="195"/>
      <c r="K2" s="195"/>
      <c r="L2" s="195"/>
      <c r="M2" s="197"/>
    </row>
    <row r="3" spans="1:13" ht="16.5" customHeight="1">
      <c r="A3" s="49" t="s">
        <v>15</v>
      </c>
      <c r="B3" s="50"/>
      <c r="C3" s="197"/>
      <c r="D3" s="63" t="s">
        <v>131</v>
      </c>
      <c r="E3" s="50"/>
      <c r="F3" s="50"/>
      <c r="G3" s="50"/>
      <c r="H3" s="49" t="s">
        <v>14</v>
      </c>
      <c r="I3" s="95"/>
      <c r="J3" s="50"/>
      <c r="K3" s="50"/>
      <c r="L3" s="50"/>
      <c r="M3" s="51"/>
    </row>
    <row r="4" spans="1:13" ht="12.95" customHeight="1">
      <c r="A4" s="52"/>
      <c r="B4" s="96"/>
      <c r="C4" s="52"/>
      <c r="D4" s="256"/>
      <c r="E4" s="96"/>
      <c r="F4" s="12"/>
      <c r="G4" s="96"/>
      <c r="H4" s="96"/>
      <c r="I4" s="96"/>
      <c r="J4" s="96"/>
      <c r="K4" s="256"/>
      <c r="L4" s="52"/>
      <c r="M4" s="256"/>
    </row>
    <row r="5" spans="1:13" ht="18" customHeight="1">
      <c r="A5" s="257"/>
      <c r="B5" s="45"/>
      <c r="C5" s="258" t="s">
        <v>16</v>
      </c>
      <c r="D5" s="252"/>
      <c r="E5" s="53" t="s">
        <v>17</v>
      </c>
      <c r="F5" s="259" t="s">
        <v>18</v>
      </c>
      <c r="G5" s="45" t="s">
        <v>19</v>
      </c>
      <c r="H5" s="45"/>
      <c r="I5" s="16" t="s">
        <v>20</v>
      </c>
      <c r="J5" s="16" t="s">
        <v>21</v>
      </c>
      <c r="K5" s="252"/>
      <c r="L5" s="254" t="s">
        <v>22</v>
      </c>
      <c r="M5" s="197"/>
    </row>
    <row r="6" spans="1:13" ht="15.75" customHeight="1">
      <c r="A6" s="54"/>
      <c r="B6" s="96"/>
      <c r="C6" s="52"/>
      <c r="D6" s="256"/>
      <c r="E6" s="98" t="s">
        <v>23</v>
      </c>
      <c r="F6" s="12"/>
      <c r="G6" s="260" t="s">
        <v>24</v>
      </c>
      <c r="H6" s="53" t="s">
        <v>5</v>
      </c>
      <c r="I6" s="16" t="s">
        <v>25</v>
      </c>
      <c r="J6" s="18" t="s">
        <v>26</v>
      </c>
      <c r="K6" s="256"/>
      <c r="L6" s="98" t="s">
        <v>27</v>
      </c>
      <c r="M6" s="261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262">
        <v>1</v>
      </c>
      <c r="B8" s="263"/>
      <c r="C8" s="262">
        <v>2</v>
      </c>
      <c r="D8" s="264"/>
      <c r="E8" s="263">
        <v>3</v>
      </c>
      <c r="F8" s="22">
        <v>4</v>
      </c>
      <c r="G8" s="263">
        <v>5</v>
      </c>
      <c r="H8" s="22">
        <v>6</v>
      </c>
      <c r="I8" s="22">
        <v>7</v>
      </c>
      <c r="J8" s="22">
        <v>8</v>
      </c>
      <c r="K8" s="263"/>
      <c r="L8" s="22">
        <v>9</v>
      </c>
      <c r="M8" s="264">
        <v>10</v>
      </c>
    </row>
    <row r="9" spans="1:13" ht="18.95" customHeight="1">
      <c r="A9" s="265" t="s">
        <v>59</v>
      </c>
      <c r="B9" s="266"/>
      <c r="C9" s="254" t="str">
        <f>JL!C12</f>
        <v>Hovězí se strouháním</v>
      </c>
      <c r="D9" s="197"/>
      <c r="E9" s="263" t="s">
        <v>31</v>
      </c>
      <c r="F9" s="22"/>
      <c r="G9" s="267"/>
      <c r="H9" s="24"/>
      <c r="I9" s="24"/>
      <c r="J9" s="25"/>
      <c r="K9" s="96"/>
      <c r="L9" s="102"/>
      <c r="M9" s="256"/>
    </row>
    <row r="10" spans="1:13" ht="18.95" customHeight="1">
      <c r="A10" s="265" t="s">
        <v>60</v>
      </c>
      <c r="B10" s="266"/>
      <c r="C10" s="254" t="str">
        <f>JL!C15</f>
        <v>Zelňačka s klobásou a paprikou</v>
      </c>
      <c r="D10" s="197"/>
      <c r="E10" s="98" t="s">
        <v>31</v>
      </c>
      <c r="F10" s="22"/>
      <c r="G10" s="103"/>
      <c r="H10" s="24"/>
      <c r="I10" s="26"/>
      <c r="J10" s="25"/>
      <c r="K10" s="195"/>
      <c r="L10" s="102"/>
      <c r="M10" s="197"/>
    </row>
    <row r="11" spans="1:13" ht="18.95" customHeight="1">
      <c r="A11" s="265" t="s">
        <v>84</v>
      </c>
      <c r="B11" s="191"/>
      <c r="C11" s="268" t="str">
        <f>JL!C19</f>
        <v>Pečená vepřová kýta na česneku, dušený špenát, bramborové knedlíky (vepřové, česnek, cibule, mouka, špenát, mléko)</v>
      </c>
      <c r="D11" s="197"/>
      <c r="E11" s="263" t="s">
        <v>31</v>
      </c>
      <c r="F11" s="22"/>
      <c r="G11" s="269"/>
      <c r="H11" s="106"/>
      <c r="I11" s="26"/>
      <c r="J11" s="25"/>
      <c r="K11" s="96"/>
      <c r="L11" s="107"/>
      <c r="M11" s="256"/>
    </row>
    <row r="12" spans="1:13" ht="18.95" customHeight="1">
      <c r="A12" s="265" t="s">
        <v>86</v>
      </c>
      <c r="B12" s="270"/>
      <c r="C12" s="268" t="str">
        <f>JL!C23</f>
        <v>Rizoto z kuřecího masa, strouhaný sýr, okurka (kuřecí maso, zelenina, sůl, pepř, rýže, strouhaný sýr)</v>
      </c>
      <c r="D12" s="197"/>
      <c r="E12" s="98" t="s">
        <v>31</v>
      </c>
      <c r="F12" s="22"/>
      <c r="G12" s="269"/>
      <c r="H12" s="24"/>
      <c r="I12" s="26"/>
      <c r="J12" s="25"/>
      <c r="K12" s="195"/>
      <c r="L12" s="102"/>
      <c r="M12" s="197"/>
    </row>
    <row r="13" spans="1:13" ht="18.95" customHeight="1">
      <c r="A13" s="265" t="s">
        <v>85</v>
      </c>
      <c r="B13" s="270"/>
      <c r="C13" s="268" t="str">
        <f>JL!C27</f>
        <v>Čočka na kyselo s cibulkou, vařené vejce, chléb (čočka, cibule, mouka, ocet, cukr, pepř)</v>
      </c>
      <c r="D13" s="197"/>
      <c r="E13" s="263" t="s">
        <v>31</v>
      </c>
      <c r="F13" s="22"/>
      <c r="G13" s="269"/>
      <c r="H13" s="24"/>
      <c r="I13" s="28"/>
      <c r="J13" s="25"/>
      <c r="K13" s="195"/>
      <c r="L13" s="102"/>
      <c r="M13" s="197"/>
    </row>
    <row r="14" spans="1:13" ht="18.95" customHeight="1">
      <c r="A14" s="265" t="s">
        <v>169</v>
      </c>
      <c r="B14" s="193"/>
      <c r="C14" s="268" t="s">
        <v>170</v>
      </c>
      <c r="D14" s="197"/>
      <c r="E14" s="263" t="s">
        <v>31</v>
      </c>
      <c r="F14" s="22"/>
      <c r="G14" s="269"/>
      <c r="H14" s="24"/>
      <c r="I14" s="28"/>
      <c r="J14" s="25"/>
      <c r="K14" s="96"/>
      <c r="L14" s="107"/>
      <c r="M14" s="256"/>
    </row>
    <row r="15" spans="1:13" ht="18.95" customHeight="1">
      <c r="A15" s="271"/>
      <c r="B15" s="272"/>
      <c r="C15" s="557"/>
      <c r="D15" s="558"/>
      <c r="E15" s="263"/>
      <c r="F15" s="22"/>
      <c r="G15" s="269"/>
      <c r="H15" s="24"/>
      <c r="I15" s="28"/>
      <c r="J15" s="25"/>
      <c r="K15" s="195"/>
      <c r="L15" s="102"/>
      <c r="M15" s="197"/>
    </row>
    <row r="16" spans="1:13" ht="18.95" customHeight="1">
      <c r="A16" s="254"/>
      <c r="B16" s="96"/>
      <c r="C16" s="254"/>
      <c r="D16" s="197"/>
      <c r="E16" s="263"/>
      <c r="F16" s="22"/>
      <c r="G16" s="273"/>
      <c r="H16" s="24"/>
      <c r="I16" s="28"/>
      <c r="J16" s="25"/>
      <c r="K16" s="96"/>
      <c r="L16" s="107"/>
      <c r="M16" s="256"/>
    </row>
    <row r="17" spans="1:13" ht="18.95" customHeight="1">
      <c r="A17" s="194"/>
      <c r="B17" s="195"/>
      <c r="C17" s="196"/>
      <c r="D17" s="274"/>
      <c r="E17" s="263"/>
      <c r="F17" s="22"/>
      <c r="G17" s="273"/>
      <c r="H17" s="24"/>
      <c r="I17" s="26"/>
      <c r="J17" s="25"/>
      <c r="K17" s="195"/>
      <c r="L17" s="102"/>
      <c r="M17" s="197"/>
    </row>
    <row r="18" spans="1:13" ht="36" customHeight="1">
      <c r="A18" s="194"/>
      <c r="B18" s="96"/>
      <c r="C18" s="196"/>
      <c r="D18" s="197"/>
      <c r="E18" s="263"/>
      <c r="F18" s="22"/>
      <c r="G18" s="273"/>
      <c r="H18" s="24"/>
      <c r="I18" s="28"/>
      <c r="J18" s="25"/>
      <c r="K18" s="96"/>
      <c r="L18" s="107"/>
      <c r="M18" s="256"/>
    </row>
    <row r="19" spans="1:13" ht="18.95" customHeight="1">
      <c r="A19" s="194"/>
      <c r="B19" s="195"/>
      <c r="C19" s="196"/>
      <c r="D19" s="197"/>
      <c r="E19" s="263"/>
      <c r="F19" s="22"/>
      <c r="G19" s="273"/>
      <c r="H19" s="24"/>
      <c r="I19" s="26"/>
      <c r="J19" s="25"/>
      <c r="K19" s="195"/>
      <c r="L19" s="102"/>
      <c r="M19" s="197"/>
    </row>
    <row r="20" spans="1:13" ht="18.95" customHeight="1">
      <c r="A20" s="254"/>
      <c r="B20" s="195"/>
      <c r="C20" s="254"/>
      <c r="D20" s="197"/>
      <c r="E20" s="263"/>
      <c r="F20" s="22"/>
      <c r="G20" s="273"/>
      <c r="H20" s="24"/>
      <c r="I20" s="26"/>
      <c r="J20" s="25"/>
      <c r="K20" s="195"/>
      <c r="L20" s="102"/>
      <c r="M20" s="197"/>
    </row>
    <row r="21" spans="1:13" ht="18.95" customHeight="1">
      <c r="A21" s="254"/>
      <c r="B21" s="195"/>
      <c r="C21" s="254"/>
      <c r="D21" s="195"/>
      <c r="E21" s="22"/>
      <c r="F21" s="22"/>
      <c r="G21" s="30"/>
      <c r="H21" s="24"/>
      <c r="I21" s="16"/>
      <c r="J21" s="16"/>
      <c r="K21" s="16"/>
      <c r="L21" s="102"/>
      <c r="M21" s="16"/>
    </row>
    <row r="22" spans="1:13" ht="18.95" customHeight="1">
      <c r="A22" s="61" t="s">
        <v>32</v>
      </c>
      <c r="H22" s="31"/>
      <c r="K22" s="32"/>
      <c r="L22" s="96"/>
      <c r="M22" s="256"/>
    </row>
    <row r="23" spans="1:13">
      <c r="A23" s="254" t="s">
        <v>44</v>
      </c>
      <c r="B23" s="195"/>
      <c r="C23" s="195"/>
      <c r="D23" s="195"/>
      <c r="E23" s="195"/>
      <c r="F23" s="195"/>
      <c r="G23" s="195"/>
      <c r="H23" s="275"/>
      <c r="I23" s="195"/>
      <c r="J23" s="195"/>
      <c r="K23" s="195"/>
      <c r="L23" s="195"/>
      <c r="M23" s="197"/>
    </row>
    <row r="24" spans="1:13">
      <c r="A24" s="254" t="s">
        <v>33</v>
      </c>
      <c r="B24" s="195"/>
      <c r="C24" s="195"/>
      <c r="D24" s="195"/>
      <c r="E24" s="195"/>
      <c r="F24" s="195"/>
      <c r="G24" s="195" t="s">
        <v>34</v>
      </c>
      <c r="H24" s="195"/>
      <c r="I24" s="195"/>
      <c r="J24" s="195" t="s">
        <v>35</v>
      </c>
      <c r="K24" s="195"/>
      <c r="L24" s="195"/>
      <c r="M24" s="197"/>
    </row>
    <row r="25" spans="1:13">
      <c r="A25" s="62"/>
      <c r="B25" s="96"/>
      <c r="C25" s="96"/>
      <c r="E25" s="114" t="s">
        <v>36</v>
      </c>
      <c r="F25" s="96"/>
      <c r="G25" s="96"/>
      <c r="H25" s="114" t="s">
        <v>37</v>
      </c>
      <c r="I25" s="96"/>
      <c r="J25" s="96" t="s">
        <v>215</v>
      </c>
      <c r="K25" s="96"/>
      <c r="L25" s="96"/>
      <c r="M25" s="256"/>
    </row>
    <row r="26" spans="1:13">
      <c r="A26" s="56" t="s">
        <v>38</v>
      </c>
      <c r="B26" s="50"/>
      <c r="C26" s="50" t="s">
        <v>39</v>
      </c>
      <c r="D26" s="115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59" t="s">
        <v>49</v>
      </c>
      <c r="B27" s="560"/>
      <c r="C27" s="560"/>
      <c r="D27" s="560"/>
      <c r="E27" s="560"/>
      <c r="F27" s="560"/>
      <c r="G27" s="560"/>
      <c r="H27" s="560"/>
      <c r="I27" s="560"/>
      <c r="J27" s="560"/>
      <c r="K27" s="560"/>
      <c r="L27" s="560"/>
      <c r="M27" s="561"/>
    </row>
    <row r="28" spans="1:13" ht="35.1" customHeight="1">
      <c r="A28" s="250" t="s">
        <v>41</v>
      </c>
      <c r="B28" s="45"/>
      <c r="C28" s="45"/>
      <c r="D28" s="45"/>
      <c r="E28" s="45"/>
      <c r="F28" s="45"/>
      <c r="G28" s="46"/>
      <c r="H28" s="251" t="s">
        <v>11</v>
      </c>
      <c r="I28" s="47">
        <f>I1+1</f>
        <v>45195</v>
      </c>
      <c r="J28" s="45"/>
      <c r="K28" s="45"/>
      <c r="L28" s="45"/>
      <c r="M28" s="252"/>
    </row>
    <row r="29" spans="1:13" ht="16.5" customHeight="1">
      <c r="A29" s="253" t="s">
        <v>12</v>
      </c>
      <c r="B29" s="195"/>
      <c r="C29" s="197"/>
      <c r="D29" s="254" t="s">
        <v>13</v>
      </c>
      <c r="E29" s="195"/>
      <c r="F29" s="195"/>
      <c r="G29" s="195"/>
      <c r="H29" s="253" t="s">
        <v>14</v>
      </c>
      <c r="I29" s="255" t="s">
        <v>43</v>
      </c>
      <c r="J29" s="195"/>
      <c r="K29" s="195"/>
      <c r="L29" s="195"/>
      <c r="M29" s="197"/>
    </row>
    <row r="30" spans="1:13" ht="16.5" customHeight="1">
      <c r="A30" s="49" t="s">
        <v>15</v>
      </c>
      <c r="B30" s="50"/>
      <c r="C30" s="197"/>
      <c r="D30" s="63" t="str">
        <f>D3</f>
        <v>AEROSOL SERVICES</v>
      </c>
      <c r="E30" s="50"/>
      <c r="F30" s="50"/>
      <c r="G30" s="50"/>
      <c r="H30" s="49" t="s">
        <v>14</v>
      </c>
      <c r="I30" s="95">
        <f>I3</f>
        <v>0</v>
      </c>
      <c r="J30" s="50"/>
      <c r="K30" s="50"/>
      <c r="L30" s="50"/>
      <c r="M30" s="51"/>
    </row>
    <row r="31" spans="1:13" ht="12.95" customHeight="1">
      <c r="A31" s="52"/>
      <c r="B31" s="96"/>
      <c r="C31" s="52"/>
      <c r="D31" s="256"/>
      <c r="E31" s="96"/>
      <c r="F31" s="12"/>
      <c r="G31" s="96"/>
      <c r="H31" s="96"/>
      <c r="I31" s="96"/>
      <c r="J31" s="96"/>
      <c r="K31" s="256"/>
      <c r="L31" s="52"/>
      <c r="M31" s="256"/>
    </row>
    <row r="32" spans="1:13" ht="18" customHeight="1">
      <c r="A32" s="257"/>
      <c r="B32" s="45"/>
      <c r="C32" s="258" t="s">
        <v>16</v>
      </c>
      <c r="D32" s="252"/>
      <c r="E32" s="53" t="s">
        <v>17</v>
      </c>
      <c r="F32" s="259" t="s">
        <v>18</v>
      </c>
      <c r="G32" s="45" t="s">
        <v>19</v>
      </c>
      <c r="H32" s="45"/>
      <c r="I32" s="16" t="s">
        <v>20</v>
      </c>
      <c r="J32" s="16" t="s">
        <v>21</v>
      </c>
      <c r="K32" s="252"/>
      <c r="L32" s="254" t="s">
        <v>22</v>
      </c>
      <c r="M32" s="197"/>
    </row>
    <row r="33" spans="1:13" ht="15.75" customHeight="1">
      <c r="A33" s="54"/>
      <c r="B33" s="96"/>
      <c r="C33" s="52"/>
      <c r="D33" s="256"/>
      <c r="E33" s="98" t="s">
        <v>23</v>
      </c>
      <c r="F33" s="12"/>
      <c r="G33" s="260" t="s">
        <v>24</v>
      </c>
      <c r="H33" s="53" t="s">
        <v>5</v>
      </c>
      <c r="I33" s="16" t="s">
        <v>25</v>
      </c>
      <c r="J33" s="18" t="s">
        <v>26</v>
      </c>
      <c r="K33" s="256"/>
      <c r="L33" s="98" t="s">
        <v>27</v>
      </c>
      <c r="M33" s="261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262">
        <v>1</v>
      </c>
      <c r="B35" s="263"/>
      <c r="C35" s="262">
        <v>2</v>
      </c>
      <c r="D35" s="264"/>
      <c r="E35" s="263">
        <v>3</v>
      </c>
      <c r="F35" s="22">
        <v>4</v>
      </c>
      <c r="G35" s="263">
        <v>5</v>
      </c>
      <c r="H35" s="22">
        <v>6</v>
      </c>
      <c r="I35" s="22">
        <v>7</v>
      </c>
      <c r="J35" s="22">
        <v>8</v>
      </c>
      <c r="K35" s="263"/>
      <c r="L35" s="22">
        <v>9</v>
      </c>
      <c r="M35" s="264">
        <v>10</v>
      </c>
    </row>
    <row r="36" spans="1:13" ht="18.95" customHeight="1">
      <c r="A36" s="265" t="s">
        <v>59</v>
      </c>
      <c r="B36" s="266"/>
      <c r="C36" s="276" t="str">
        <f>JL!F12</f>
        <v>Hanácká česneková se zeleninou a bramborami</v>
      </c>
      <c r="D36" s="197"/>
      <c r="E36" s="263" t="s">
        <v>31</v>
      </c>
      <c r="F36" s="89"/>
      <c r="G36" s="267"/>
      <c r="H36" s="24"/>
      <c r="I36" s="24"/>
      <c r="J36" s="25"/>
      <c r="K36" s="96"/>
      <c r="L36" s="102"/>
      <c r="M36" s="256"/>
    </row>
    <row r="37" spans="1:13" ht="18.95" customHeight="1">
      <c r="A37" s="265" t="s">
        <v>60</v>
      </c>
      <c r="B37" s="266"/>
      <c r="C37" s="254" t="str">
        <f>JL!F15</f>
        <v>Rajčatová sladkokyselá s rýží</v>
      </c>
      <c r="D37" s="197"/>
      <c r="E37" s="98" t="s">
        <v>31</v>
      </c>
      <c r="F37" s="89"/>
      <c r="G37" s="103"/>
      <c r="H37" s="24"/>
      <c r="I37" s="26"/>
      <c r="J37" s="25"/>
      <c r="K37" s="195"/>
      <c r="L37" s="102"/>
      <c r="M37" s="197"/>
    </row>
    <row r="38" spans="1:13" ht="18.95" customHeight="1">
      <c r="A38" s="265" t="s">
        <v>84</v>
      </c>
      <c r="B38" s="191"/>
      <c r="C38" s="268" t="str">
        <f>JL!F19</f>
        <v>Vepřová krkovička na myslivecký způsob s okurkami, houbami a slaninou, houskové knedlíky</v>
      </c>
      <c r="D38" s="197"/>
      <c r="E38" s="263" t="s">
        <v>31</v>
      </c>
      <c r="F38" s="89"/>
      <c r="G38" s="277"/>
      <c r="H38" s="24"/>
      <c r="I38" s="26"/>
      <c r="J38" s="25"/>
      <c r="K38" s="96"/>
      <c r="L38" s="107"/>
      <c r="M38" s="256"/>
    </row>
    <row r="39" spans="1:13" ht="18.95" customHeight="1">
      <c r="A39" s="265" t="s">
        <v>86</v>
      </c>
      <c r="B39" s="270"/>
      <c r="C39" s="268" t="str">
        <f>JL!F23</f>
        <v>Špagety s vepřovým ragú Bolognese sypané strouhaným sýrem (vepřové sekané, cibule, rajčata cerstvá i drcená, cukr, bylinky, česnek, mouka)</v>
      </c>
      <c r="D39" s="197"/>
      <c r="E39" s="98" t="s">
        <v>31</v>
      </c>
      <c r="F39" s="89"/>
      <c r="G39" s="269"/>
      <c r="H39" s="24"/>
      <c r="I39" s="28"/>
      <c r="J39" s="25"/>
      <c r="K39" s="96"/>
      <c r="L39" s="107"/>
      <c r="M39" s="256"/>
    </row>
    <row r="40" spans="1:13" ht="18.95" customHeight="1">
      <c r="A40" s="265" t="s">
        <v>85</v>
      </c>
      <c r="B40" s="270"/>
      <c r="C40" s="268" t="str">
        <f>JL!F27</f>
        <v>Květákový mozeček, vařené brambory  (květák, kmín, vejce, sůl, máslo, muškátový květ)</v>
      </c>
      <c r="D40" s="197"/>
      <c r="E40" s="263" t="s">
        <v>31</v>
      </c>
      <c r="F40" s="89"/>
      <c r="G40" s="269"/>
      <c r="H40" s="24"/>
      <c r="I40" s="28"/>
      <c r="J40" s="25"/>
      <c r="K40" s="195"/>
      <c r="L40" s="102"/>
      <c r="M40" s="197"/>
    </row>
    <row r="41" spans="1:13" ht="18.95" customHeight="1">
      <c r="A41" s="265" t="s">
        <v>169</v>
      </c>
      <c r="B41" s="193"/>
      <c r="C41" s="268" t="s">
        <v>170</v>
      </c>
      <c r="D41" s="197"/>
      <c r="E41" s="263" t="s">
        <v>31</v>
      </c>
      <c r="F41" s="89"/>
      <c r="G41" s="269"/>
      <c r="H41" s="24"/>
      <c r="I41" s="28"/>
      <c r="J41" s="25"/>
      <c r="K41" s="96"/>
      <c r="L41" s="107"/>
      <c r="M41" s="256"/>
    </row>
    <row r="42" spans="1:13" ht="18.95" customHeight="1">
      <c r="A42" s="271"/>
      <c r="B42" s="272"/>
      <c r="C42" s="557"/>
      <c r="D42" s="558"/>
      <c r="E42" s="263"/>
      <c r="F42" s="89"/>
      <c r="G42" s="269"/>
      <c r="H42" s="24"/>
      <c r="I42" s="117"/>
      <c r="J42" s="25"/>
      <c r="K42" s="195"/>
      <c r="L42" s="102"/>
      <c r="M42" s="197"/>
    </row>
    <row r="43" spans="1:13" ht="18.95" customHeight="1">
      <c r="A43" s="254"/>
      <c r="B43" s="96"/>
      <c r="C43" s="254"/>
      <c r="D43" s="197"/>
      <c r="E43" s="263"/>
      <c r="F43" s="89"/>
      <c r="G43" s="273"/>
      <c r="H43" s="24"/>
      <c r="I43" s="28"/>
      <c r="J43" s="25"/>
      <c r="K43" s="96"/>
      <c r="L43" s="107"/>
      <c r="M43" s="256"/>
    </row>
    <row r="44" spans="1:13" ht="18.95" customHeight="1">
      <c r="A44" s="254"/>
      <c r="B44" s="195"/>
      <c r="C44" s="278"/>
      <c r="D44" s="274"/>
      <c r="E44" s="263"/>
      <c r="F44" s="22"/>
      <c r="G44" s="273"/>
      <c r="H44" s="24"/>
      <c r="I44" s="26"/>
      <c r="J44" s="25"/>
      <c r="K44" s="195"/>
      <c r="L44" s="102"/>
      <c r="M44" s="197"/>
    </row>
    <row r="45" spans="1:13" ht="36" customHeight="1">
      <c r="A45" s="262"/>
      <c r="B45" s="96"/>
      <c r="C45" s="254"/>
      <c r="D45" s="197"/>
      <c r="E45" s="263"/>
      <c r="F45" s="22"/>
      <c r="G45" s="273"/>
      <c r="H45" s="24"/>
      <c r="I45" s="28"/>
      <c r="J45" s="25"/>
      <c r="K45" s="96"/>
      <c r="L45" s="107"/>
      <c r="M45" s="256"/>
    </row>
    <row r="46" spans="1:13" ht="18.95" customHeight="1">
      <c r="A46" s="254"/>
      <c r="B46" s="195"/>
      <c r="C46" s="254"/>
      <c r="D46" s="197"/>
      <c r="E46" s="263"/>
      <c r="F46" s="22"/>
      <c r="G46" s="273"/>
      <c r="H46" s="24"/>
      <c r="I46" s="26"/>
      <c r="J46" s="25"/>
      <c r="K46" s="195"/>
      <c r="L46" s="102"/>
      <c r="M46" s="197"/>
    </row>
    <row r="47" spans="1:13" ht="18.95" customHeight="1">
      <c r="A47" s="254"/>
      <c r="B47" s="195"/>
      <c r="C47" s="254"/>
      <c r="D47" s="197"/>
      <c r="E47" s="263"/>
      <c r="F47" s="22"/>
      <c r="G47" s="273"/>
      <c r="H47" s="24"/>
      <c r="I47" s="26"/>
      <c r="J47" s="25"/>
      <c r="K47" s="195"/>
      <c r="L47" s="102"/>
      <c r="M47" s="197"/>
    </row>
    <row r="48" spans="1:13" ht="18.95" customHeight="1">
      <c r="A48" s="254"/>
      <c r="B48" s="195"/>
      <c r="C48" s="254"/>
      <c r="D48" s="195"/>
      <c r="E48" s="22"/>
      <c r="F48" s="22"/>
      <c r="G48" s="30"/>
      <c r="H48" s="24"/>
      <c r="I48" s="16"/>
      <c r="J48" s="16"/>
      <c r="K48" s="16"/>
      <c r="L48" s="102"/>
      <c r="M48" s="16"/>
    </row>
    <row r="49" spans="1:13" ht="18.95" customHeight="1">
      <c r="A49" s="61" t="s">
        <v>32</v>
      </c>
      <c r="H49" s="31"/>
      <c r="K49" s="32"/>
      <c r="L49" s="96"/>
      <c r="M49" s="256"/>
    </row>
    <row r="50" spans="1:13">
      <c r="A50" s="254" t="s">
        <v>44</v>
      </c>
      <c r="B50" s="195"/>
      <c r="C50" s="195"/>
      <c r="D50" s="195"/>
      <c r="E50" s="195"/>
      <c r="F50" s="195"/>
      <c r="G50" s="195"/>
      <c r="H50" s="275"/>
      <c r="I50" s="195"/>
      <c r="J50" s="195"/>
      <c r="K50" s="195"/>
      <c r="L50" s="195"/>
      <c r="M50" s="197"/>
    </row>
    <row r="51" spans="1:13">
      <c r="A51" s="254" t="s">
        <v>33</v>
      </c>
      <c r="B51" s="195"/>
      <c r="C51" s="195"/>
      <c r="D51" s="195"/>
      <c r="E51" s="195"/>
      <c r="F51" s="195"/>
      <c r="G51" s="195" t="s">
        <v>34</v>
      </c>
      <c r="H51" s="195"/>
      <c r="I51" s="195"/>
      <c r="J51" s="195" t="s">
        <v>35</v>
      </c>
      <c r="K51" s="195"/>
      <c r="L51" s="195"/>
      <c r="M51" s="197"/>
    </row>
    <row r="52" spans="1:13">
      <c r="A52" s="62"/>
      <c r="B52" s="96"/>
      <c r="C52" s="96"/>
      <c r="E52" s="114" t="s">
        <v>36</v>
      </c>
      <c r="F52" s="96"/>
      <c r="G52" s="96"/>
      <c r="H52" s="114" t="s">
        <v>37</v>
      </c>
      <c r="I52" s="96"/>
      <c r="J52" s="96" t="s">
        <v>215</v>
      </c>
      <c r="K52" s="96"/>
      <c r="L52" s="96"/>
      <c r="M52" s="256"/>
    </row>
    <row r="53" spans="1:13">
      <c r="A53" s="56" t="s">
        <v>38</v>
      </c>
      <c r="B53" s="50"/>
      <c r="C53" s="50" t="s">
        <v>39</v>
      </c>
      <c r="D53" s="115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59" t="s">
        <v>49</v>
      </c>
      <c r="B54" s="560"/>
      <c r="C54" s="560"/>
      <c r="D54" s="560"/>
      <c r="E54" s="560"/>
      <c r="F54" s="560"/>
      <c r="G54" s="560"/>
      <c r="H54" s="560"/>
      <c r="I54" s="560"/>
      <c r="J54" s="560"/>
      <c r="K54" s="560"/>
      <c r="L54" s="560"/>
      <c r="M54" s="561"/>
    </row>
    <row r="55" spans="1:13" ht="35.1" customHeight="1">
      <c r="A55" s="250" t="s">
        <v>41</v>
      </c>
      <c r="B55" s="45"/>
      <c r="C55" s="45"/>
      <c r="D55" s="45"/>
      <c r="E55" s="45"/>
      <c r="F55" s="45"/>
      <c r="G55" s="46"/>
      <c r="H55" s="251" t="s">
        <v>11</v>
      </c>
      <c r="I55" s="47">
        <f>I28+1</f>
        <v>45196</v>
      </c>
      <c r="J55" s="45"/>
      <c r="K55" s="45"/>
      <c r="L55" s="45"/>
      <c r="M55" s="252"/>
    </row>
    <row r="56" spans="1:13" ht="16.5" customHeight="1">
      <c r="A56" s="253" t="s">
        <v>12</v>
      </c>
      <c r="B56" s="195"/>
      <c r="C56" s="197"/>
      <c r="D56" s="254" t="s">
        <v>13</v>
      </c>
      <c r="E56" s="195"/>
      <c r="F56" s="195"/>
      <c r="G56" s="195"/>
      <c r="H56" s="253" t="s">
        <v>14</v>
      </c>
      <c r="I56" s="255" t="s">
        <v>43</v>
      </c>
      <c r="J56" s="195"/>
      <c r="K56" s="195"/>
      <c r="L56" s="195"/>
      <c r="M56" s="197"/>
    </row>
    <row r="57" spans="1:13" ht="16.5" customHeight="1">
      <c r="A57" s="49" t="s">
        <v>15</v>
      </c>
      <c r="B57" s="50"/>
      <c r="C57" s="197"/>
      <c r="D57" s="63" t="str">
        <f>D30</f>
        <v>AEROSOL SERVICES</v>
      </c>
      <c r="E57" s="50"/>
      <c r="F57" s="50"/>
      <c r="G57" s="50"/>
      <c r="H57" s="49" t="s">
        <v>14</v>
      </c>
      <c r="I57" s="95">
        <f>I30</f>
        <v>0</v>
      </c>
      <c r="J57" s="50"/>
      <c r="K57" s="50"/>
      <c r="L57" s="50"/>
      <c r="M57" s="51"/>
    </row>
    <row r="58" spans="1:13" ht="12.95" customHeight="1">
      <c r="A58" s="52"/>
      <c r="B58" s="96"/>
      <c r="C58" s="52"/>
      <c r="D58" s="256"/>
      <c r="E58" s="96"/>
      <c r="F58" s="12"/>
      <c r="G58" s="96"/>
      <c r="H58" s="96"/>
      <c r="I58" s="96"/>
      <c r="J58" s="96"/>
      <c r="K58" s="256"/>
      <c r="L58" s="52"/>
      <c r="M58" s="256"/>
    </row>
    <row r="59" spans="1:13" ht="18" customHeight="1">
      <c r="A59" s="257"/>
      <c r="B59" s="45"/>
      <c r="C59" s="258" t="s">
        <v>16</v>
      </c>
      <c r="D59" s="252"/>
      <c r="E59" s="53" t="s">
        <v>17</v>
      </c>
      <c r="F59" s="259" t="s">
        <v>18</v>
      </c>
      <c r="G59" s="45" t="s">
        <v>19</v>
      </c>
      <c r="H59" s="45"/>
      <c r="I59" s="16" t="s">
        <v>20</v>
      </c>
      <c r="J59" s="16" t="s">
        <v>21</v>
      </c>
      <c r="K59" s="252"/>
      <c r="L59" s="254" t="s">
        <v>22</v>
      </c>
      <c r="M59" s="197"/>
    </row>
    <row r="60" spans="1:13" ht="15.75" customHeight="1">
      <c r="A60" s="54"/>
      <c r="B60" s="96"/>
      <c r="C60" s="52"/>
      <c r="D60" s="256"/>
      <c r="E60" s="98" t="s">
        <v>23</v>
      </c>
      <c r="F60" s="12"/>
      <c r="G60" s="260" t="s">
        <v>24</v>
      </c>
      <c r="H60" s="53" t="s">
        <v>5</v>
      </c>
      <c r="I60" s="16" t="s">
        <v>25</v>
      </c>
      <c r="J60" s="18" t="s">
        <v>26</v>
      </c>
      <c r="K60" s="256"/>
      <c r="L60" s="98" t="s">
        <v>27</v>
      </c>
      <c r="M60" s="261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262">
        <v>1</v>
      </c>
      <c r="B62" s="263"/>
      <c r="C62" s="262">
        <v>2</v>
      </c>
      <c r="D62" s="264"/>
      <c r="E62" s="263">
        <v>3</v>
      </c>
      <c r="F62" s="22">
        <v>4</v>
      </c>
      <c r="G62" s="263">
        <v>5</v>
      </c>
      <c r="H62" s="22">
        <v>6</v>
      </c>
      <c r="I62" s="22">
        <v>7</v>
      </c>
      <c r="J62" s="22">
        <v>8</v>
      </c>
      <c r="K62" s="263"/>
      <c r="L62" s="22">
        <v>9</v>
      </c>
      <c r="M62" s="264">
        <v>10</v>
      </c>
    </row>
    <row r="63" spans="1:13" ht="18.95" customHeight="1">
      <c r="A63" s="265" t="s">
        <v>59</v>
      </c>
      <c r="B63" s="266"/>
      <c r="C63" s="276" t="str">
        <f>JL!I12</f>
        <v>Slepičí vývar s nudlemi a zeleninou</v>
      </c>
      <c r="D63" s="197"/>
      <c r="E63" s="263" t="s">
        <v>31</v>
      </c>
      <c r="F63" s="89"/>
      <c r="G63" s="267"/>
      <c r="H63" s="24"/>
      <c r="I63" s="24"/>
      <c r="J63" s="25"/>
      <c r="K63" s="96"/>
      <c r="L63" s="102"/>
      <c r="M63" s="256"/>
    </row>
    <row r="64" spans="1:13" ht="18.95" customHeight="1">
      <c r="A64" s="265" t="s">
        <v>60</v>
      </c>
      <c r="B64" s="266"/>
      <c r="C64" s="254" t="str">
        <f>JL!I15</f>
        <v>Drchánková</v>
      </c>
      <c r="D64" s="197"/>
      <c r="E64" s="98" t="s">
        <v>31</v>
      </c>
      <c r="F64" s="89"/>
      <c r="G64" s="103"/>
      <c r="H64" s="24"/>
      <c r="I64" s="26"/>
      <c r="J64" s="25"/>
      <c r="K64" s="195"/>
      <c r="L64" s="102"/>
      <c r="M64" s="197"/>
    </row>
    <row r="65" spans="1:13" ht="18.95" customHeight="1">
      <c r="A65" s="265" t="s">
        <v>84</v>
      </c>
      <c r="B65" s="191"/>
      <c r="C65" s="268" t="str">
        <f>JL!I19</f>
        <v>Smažené rybí filé, vařené brambory s máslem, citron</v>
      </c>
      <c r="D65" s="197"/>
      <c r="E65" s="263" t="s">
        <v>31</v>
      </c>
      <c r="F65" s="89"/>
      <c r="G65" s="269"/>
      <c r="H65" s="24"/>
      <c r="I65" s="26"/>
      <c r="J65" s="25"/>
      <c r="K65" s="96"/>
      <c r="L65" s="107"/>
      <c r="M65" s="256"/>
    </row>
    <row r="66" spans="1:13" ht="18.95" customHeight="1">
      <c r="A66" s="265" t="s">
        <v>86</v>
      </c>
      <c r="B66" s="270"/>
      <c r="C66" s="268" t="str">
        <f>JL!I23</f>
        <v>Kuřecí směs Šuej-ču-žou, jasmínová rýže (kuřecí, sojová omáčka, vejce, chilli, zelenina, česnek, cukr, cibule)</v>
      </c>
      <c r="D66" s="197"/>
      <c r="E66" s="98" t="s">
        <v>31</v>
      </c>
      <c r="F66" s="89"/>
      <c r="G66" s="269"/>
      <c r="H66" s="24"/>
      <c r="I66" s="28"/>
      <c r="J66" s="25"/>
      <c r="K66" s="96"/>
      <c r="L66" s="107"/>
      <c r="M66" s="256"/>
    </row>
    <row r="67" spans="1:13" ht="18.95" customHeight="1">
      <c r="A67" s="265" t="s">
        <v>85</v>
      </c>
      <c r="B67" s="270"/>
      <c r="C67" s="268" t="str">
        <f>JL!I27</f>
        <v>Spaghetti all´Arrabbiata se strouhaným parmazánem (těstoviny, cibule, česnek, feferonky, rajčata, sůl, pepř, tomato sugo, bylinky)</v>
      </c>
      <c r="D67" s="197"/>
      <c r="E67" s="263" t="s">
        <v>31</v>
      </c>
      <c r="F67" s="89"/>
      <c r="G67" s="269"/>
      <c r="H67" s="24"/>
      <c r="I67" s="28"/>
      <c r="J67" s="25"/>
      <c r="K67" s="195"/>
      <c r="L67" s="102"/>
      <c r="M67" s="197"/>
    </row>
    <row r="68" spans="1:13" ht="18.95" customHeight="1">
      <c r="A68" s="265" t="s">
        <v>169</v>
      </c>
      <c r="B68" s="193"/>
      <c r="C68" s="268" t="s">
        <v>170</v>
      </c>
      <c r="D68" s="197"/>
      <c r="E68" s="263" t="s">
        <v>31</v>
      </c>
      <c r="F68" s="89"/>
      <c r="G68" s="269"/>
      <c r="H68" s="24"/>
      <c r="I68" s="28"/>
      <c r="J68" s="25"/>
      <c r="K68" s="96"/>
      <c r="L68" s="107"/>
      <c r="M68" s="256"/>
    </row>
    <row r="69" spans="1:13" ht="18.95" customHeight="1">
      <c r="A69" s="271"/>
      <c r="B69" s="272"/>
      <c r="C69" s="557"/>
      <c r="D69" s="558"/>
      <c r="E69" s="263"/>
      <c r="F69" s="89"/>
      <c r="G69" s="269"/>
      <c r="H69" s="24"/>
      <c r="I69" s="28"/>
      <c r="J69" s="25"/>
      <c r="K69" s="195"/>
      <c r="L69" s="102"/>
      <c r="M69" s="197"/>
    </row>
    <row r="70" spans="1:13" ht="18.95" customHeight="1">
      <c r="A70" s="254"/>
      <c r="B70" s="96"/>
      <c r="C70" s="254"/>
      <c r="D70" s="197"/>
      <c r="E70" s="263"/>
      <c r="F70" s="89"/>
      <c r="G70" s="273"/>
      <c r="H70" s="24"/>
      <c r="I70" s="28"/>
      <c r="J70" s="25"/>
      <c r="K70" s="96"/>
      <c r="L70" s="107"/>
      <c r="M70" s="256"/>
    </row>
    <row r="71" spans="1:13" ht="18.95" customHeight="1">
      <c r="A71" s="254"/>
      <c r="B71" s="195"/>
      <c r="C71" s="278"/>
      <c r="D71" s="274"/>
      <c r="E71" s="263"/>
      <c r="F71" s="22"/>
      <c r="G71" s="273"/>
      <c r="H71" s="24"/>
      <c r="I71" s="26"/>
      <c r="J71" s="25"/>
      <c r="K71" s="195"/>
      <c r="L71" s="102"/>
      <c r="M71" s="197"/>
    </row>
    <row r="72" spans="1:13" ht="36" customHeight="1">
      <c r="A72" s="262"/>
      <c r="B72" s="96"/>
      <c r="C72" s="254"/>
      <c r="D72" s="197"/>
      <c r="E72" s="263"/>
      <c r="F72" s="22"/>
      <c r="G72" s="273"/>
      <c r="H72" s="24"/>
      <c r="I72" s="26"/>
      <c r="J72" s="25"/>
      <c r="K72" s="195"/>
      <c r="L72" s="102"/>
      <c r="M72" s="197"/>
    </row>
    <row r="73" spans="1:13" ht="18.95" customHeight="1">
      <c r="A73" s="254"/>
      <c r="B73" s="195"/>
      <c r="C73" s="254"/>
      <c r="D73" s="197"/>
      <c r="E73" s="263"/>
      <c r="F73" s="22"/>
      <c r="G73" s="273"/>
      <c r="H73" s="24"/>
      <c r="I73" s="28"/>
      <c r="J73" s="25"/>
      <c r="K73" s="96"/>
      <c r="L73" s="107"/>
      <c r="M73" s="256"/>
    </row>
    <row r="74" spans="1:13" ht="18.95" customHeight="1">
      <c r="A74" s="254"/>
      <c r="B74" s="195"/>
      <c r="C74" s="254"/>
      <c r="D74" s="197"/>
      <c r="E74" s="263"/>
      <c r="F74" s="22"/>
      <c r="G74" s="273"/>
      <c r="H74" s="24"/>
      <c r="I74" s="26"/>
      <c r="J74" s="25"/>
      <c r="K74" s="195"/>
      <c r="L74" s="102"/>
      <c r="M74" s="197"/>
    </row>
    <row r="75" spans="1:13" ht="18.95" customHeight="1">
      <c r="A75" s="254"/>
      <c r="B75" s="195"/>
      <c r="C75" s="254"/>
      <c r="D75" s="195"/>
      <c r="E75" s="22"/>
      <c r="F75" s="22"/>
      <c r="G75" s="30"/>
      <c r="H75" s="24"/>
      <c r="I75" s="16"/>
      <c r="J75" s="16"/>
      <c r="K75" s="16"/>
      <c r="L75" s="102"/>
      <c r="M75" s="16"/>
    </row>
    <row r="76" spans="1:13" ht="18.95" customHeight="1">
      <c r="A76" s="61" t="s">
        <v>32</v>
      </c>
      <c r="H76" s="31"/>
      <c r="K76" s="32"/>
      <c r="L76" s="96"/>
      <c r="M76" s="256"/>
    </row>
    <row r="77" spans="1:13">
      <c r="A77" s="254" t="s">
        <v>44</v>
      </c>
      <c r="B77" s="195"/>
      <c r="C77" s="195"/>
      <c r="D77" s="195"/>
      <c r="E77" s="195"/>
      <c r="F77" s="195"/>
      <c r="G77" s="195"/>
      <c r="H77" s="275"/>
      <c r="I77" s="195"/>
      <c r="J77" s="195"/>
      <c r="K77" s="195"/>
      <c r="L77" s="195"/>
      <c r="M77" s="197"/>
    </row>
    <row r="78" spans="1:13">
      <c r="A78" s="254" t="s">
        <v>33</v>
      </c>
      <c r="B78" s="195"/>
      <c r="C78" s="195"/>
      <c r="D78" s="195"/>
      <c r="E78" s="195"/>
      <c r="F78" s="195"/>
      <c r="G78" s="195" t="s">
        <v>34</v>
      </c>
      <c r="H78" s="195"/>
      <c r="I78" s="195"/>
      <c r="J78" s="195" t="s">
        <v>35</v>
      </c>
      <c r="K78" s="195"/>
      <c r="L78" s="195"/>
      <c r="M78" s="197"/>
    </row>
    <row r="79" spans="1:13">
      <c r="A79" s="62"/>
      <c r="B79" s="96"/>
      <c r="C79" s="96"/>
      <c r="E79" s="114" t="s">
        <v>36</v>
      </c>
      <c r="F79" s="96"/>
      <c r="G79" s="96"/>
      <c r="H79" s="114" t="s">
        <v>37</v>
      </c>
      <c r="I79" s="96"/>
      <c r="J79" s="96" t="s">
        <v>215</v>
      </c>
      <c r="K79" s="96"/>
      <c r="L79" s="96"/>
      <c r="M79" s="256"/>
    </row>
    <row r="80" spans="1:13">
      <c r="A80" s="56" t="s">
        <v>38</v>
      </c>
      <c r="B80" s="50"/>
      <c r="C80" s="50" t="s">
        <v>39</v>
      </c>
      <c r="D80" s="115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59" t="s">
        <v>49</v>
      </c>
      <c r="B81" s="560"/>
      <c r="C81" s="560"/>
      <c r="D81" s="560"/>
      <c r="E81" s="560"/>
      <c r="F81" s="560"/>
      <c r="G81" s="560"/>
      <c r="H81" s="560"/>
      <c r="I81" s="560"/>
      <c r="J81" s="560"/>
      <c r="K81" s="560"/>
      <c r="L81" s="560"/>
      <c r="M81" s="561"/>
    </row>
    <row r="82" spans="1:13" ht="35.1" customHeight="1">
      <c r="A82" s="250" t="s">
        <v>41</v>
      </c>
      <c r="B82" s="45"/>
      <c r="C82" s="45"/>
      <c r="D82" s="45"/>
      <c r="E82" s="45"/>
      <c r="F82" s="45"/>
      <c r="G82" s="46"/>
      <c r="H82" s="251" t="s">
        <v>11</v>
      </c>
      <c r="I82" s="47">
        <f>I55+1</f>
        <v>45197</v>
      </c>
      <c r="J82" s="45"/>
      <c r="K82" s="45"/>
      <c r="L82" s="45"/>
      <c r="M82" s="252"/>
    </row>
    <row r="83" spans="1:13" ht="16.5" customHeight="1">
      <c r="A83" s="253" t="s">
        <v>12</v>
      </c>
      <c r="B83" s="195"/>
      <c r="C83" s="197"/>
      <c r="D83" s="254" t="s">
        <v>13</v>
      </c>
      <c r="E83" s="195"/>
      <c r="F83" s="195"/>
      <c r="G83" s="195"/>
      <c r="H83" s="253" t="s">
        <v>14</v>
      </c>
      <c r="I83" s="255" t="s">
        <v>43</v>
      </c>
      <c r="J83" s="195"/>
      <c r="K83" s="195"/>
      <c r="L83" s="195"/>
      <c r="M83" s="197"/>
    </row>
    <row r="84" spans="1:13" ht="16.5" customHeight="1">
      <c r="A84" s="49" t="s">
        <v>15</v>
      </c>
      <c r="B84" s="50"/>
      <c r="C84" s="197"/>
      <c r="D84" s="63" t="str">
        <f>D57</f>
        <v>AEROSOL SERVICES</v>
      </c>
      <c r="E84" s="50"/>
      <c r="F84" s="50"/>
      <c r="G84" s="50"/>
      <c r="H84" s="49" t="s">
        <v>14</v>
      </c>
      <c r="I84" s="95">
        <f>I57</f>
        <v>0</v>
      </c>
      <c r="J84" s="50"/>
      <c r="K84" s="50"/>
      <c r="L84" s="50"/>
      <c r="M84" s="51"/>
    </row>
    <row r="85" spans="1:13" ht="12.95" customHeight="1">
      <c r="A85" s="52"/>
      <c r="B85" s="96"/>
      <c r="C85" s="52"/>
      <c r="D85" s="256"/>
      <c r="E85" s="96"/>
      <c r="F85" s="12"/>
      <c r="G85" s="96"/>
      <c r="H85" s="96"/>
      <c r="I85" s="96"/>
      <c r="J85" s="96"/>
      <c r="K85" s="256"/>
      <c r="L85" s="52"/>
      <c r="M85" s="256"/>
    </row>
    <row r="86" spans="1:13" ht="18" customHeight="1">
      <c r="A86" s="257"/>
      <c r="B86" s="45"/>
      <c r="C86" s="258" t="s">
        <v>16</v>
      </c>
      <c r="D86" s="252"/>
      <c r="E86" s="53" t="s">
        <v>17</v>
      </c>
      <c r="F86" s="259" t="s">
        <v>18</v>
      </c>
      <c r="G86" s="45" t="s">
        <v>19</v>
      </c>
      <c r="H86" s="45"/>
      <c r="I86" s="16" t="s">
        <v>20</v>
      </c>
      <c r="J86" s="16" t="s">
        <v>21</v>
      </c>
      <c r="K86" s="252"/>
      <c r="L86" s="254" t="s">
        <v>22</v>
      </c>
      <c r="M86" s="197"/>
    </row>
    <row r="87" spans="1:13" ht="15.75" customHeight="1">
      <c r="A87" s="54"/>
      <c r="B87" s="96"/>
      <c r="C87" s="52"/>
      <c r="D87" s="256"/>
      <c r="E87" s="98" t="s">
        <v>23</v>
      </c>
      <c r="F87" s="12"/>
      <c r="G87" s="260" t="s">
        <v>24</v>
      </c>
      <c r="H87" s="53" t="s">
        <v>5</v>
      </c>
      <c r="I87" s="16" t="s">
        <v>25</v>
      </c>
      <c r="J87" s="18" t="s">
        <v>26</v>
      </c>
      <c r="K87" s="256"/>
      <c r="L87" s="98" t="s">
        <v>27</v>
      </c>
      <c r="M87" s="261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262">
        <v>1</v>
      </c>
      <c r="B89" s="263"/>
      <c r="C89" s="262">
        <v>2</v>
      </c>
      <c r="D89" s="264"/>
      <c r="E89" s="263">
        <v>3</v>
      </c>
      <c r="F89" s="22">
        <v>4</v>
      </c>
      <c r="G89" s="263">
        <v>5</v>
      </c>
      <c r="H89" s="22">
        <v>6</v>
      </c>
      <c r="I89" s="22">
        <v>7</v>
      </c>
      <c r="J89" s="22">
        <v>8</v>
      </c>
      <c r="K89" s="263"/>
      <c r="L89" s="22">
        <v>9</v>
      </c>
      <c r="M89" s="264">
        <v>10</v>
      </c>
    </row>
    <row r="90" spans="1:13" ht="18.95" customHeight="1">
      <c r="A90" s="265" t="s">
        <v>59</v>
      </c>
      <c r="B90" s="266"/>
      <c r="C90" s="254" t="str">
        <f>JL!L12</f>
        <v>Ovarová</v>
      </c>
      <c r="D90" s="197"/>
      <c r="E90" s="263" t="s">
        <v>31</v>
      </c>
      <c r="F90" s="89"/>
      <c r="G90" s="267"/>
      <c r="H90" s="24"/>
      <c r="I90" s="24"/>
      <c r="J90" s="25"/>
      <c r="K90" s="96"/>
      <c r="L90" s="102"/>
      <c r="M90" s="256"/>
    </row>
    <row r="91" spans="1:13" ht="18.95" customHeight="1">
      <c r="A91" s="265" t="s">
        <v>60</v>
      </c>
      <c r="B91" s="266"/>
      <c r="C91" s="254" t="str">
        <f>JL!L15</f>
        <v>Fazolová s paprikou</v>
      </c>
      <c r="D91" s="197"/>
      <c r="E91" s="98" t="s">
        <v>31</v>
      </c>
      <c r="F91" s="89"/>
      <c r="G91" s="103"/>
      <c r="H91" s="24"/>
      <c r="I91" s="26"/>
      <c r="J91" s="25"/>
      <c r="K91" s="195"/>
      <c r="L91" s="102"/>
      <c r="M91" s="197"/>
    </row>
    <row r="92" spans="1:13" ht="18.95" customHeight="1">
      <c r="A92" s="265" t="s">
        <v>84</v>
      </c>
      <c r="B92" s="191"/>
      <c r="C92" s="268" t="str">
        <f>JL!L19</f>
        <v>Pečená vepřová plec na majoránce se slaninou, bramborová kaše s výpekovou štávou</v>
      </c>
      <c r="D92" s="197"/>
      <c r="E92" s="263" t="s">
        <v>31</v>
      </c>
      <c r="F92" s="89"/>
      <c r="G92" s="277"/>
      <c r="H92" s="24"/>
      <c r="I92" s="26"/>
      <c r="J92" s="25"/>
      <c r="K92" s="96"/>
      <c r="L92" s="107"/>
      <c r="M92" s="256"/>
    </row>
    <row r="93" spans="1:13" ht="18.95" customHeight="1">
      <c r="A93" s="265" t="s">
        <v>86</v>
      </c>
      <c r="B93" s="270"/>
      <c r="C93" s="268" t="str">
        <f>JL!L23</f>
        <v>Pečené vuřty na tmavém pivu s paprikami a feferonkami, čerstvý chléb</v>
      </c>
      <c r="D93" s="197"/>
      <c r="E93" s="98" t="s">
        <v>31</v>
      </c>
      <c r="F93" s="89"/>
      <c r="G93" s="269"/>
      <c r="H93" s="24"/>
      <c r="I93" s="28"/>
      <c r="J93" s="25"/>
      <c r="K93" s="96"/>
      <c r="L93" s="107"/>
      <c r="M93" s="256"/>
    </row>
    <row r="94" spans="1:13" ht="18.95" customHeight="1">
      <c r="A94" s="265" t="s">
        <v>85</v>
      </c>
      <c r="B94" s="270"/>
      <c r="C94" s="268" t="str">
        <f>JL!L27</f>
        <v>Sójové Chilli con carne, jasmínová rýže (sójové maso, steril. fazole, koření chilli, rajčata, cibule, mouka, pepř, kukuřice)</v>
      </c>
      <c r="D94" s="197"/>
      <c r="E94" s="263" t="s">
        <v>31</v>
      </c>
      <c r="F94" s="89"/>
      <c r="G94" s="269"/>
      <c r="H94" s="24"/>
      <c r="I94" s="28"/>
      <c r="J94" s="25"/>
      <c r="K94" s="195"/>
      <c r="L94" s="102"/>
      <c r="M94" s="197"/>
    </row>
    <row r="95" spans="1:13" ht="18.95" customHeight="1">
      <c r="A95" s="265" t="s">
        <v>169</v>
      </c>
      <c r="B95" s="193"/>
      <c r="C95" s="268" t="s">
        <v>170</v>
      </c>
      <c r="D95" s="197"/>
      <c r="E95" s="263" t="s">
        <v>31</v>
      </c>
      <c r="F95" s="89"/>
      <c r="G95" s="269"/>
      <c r="H95" s="24"/>
      <c r="I95" s="28"/>
      <c r="J95" s="25"/>
      <c r="K95" s="96"/>
      <c r="L95" s="107"/>
      <c r="M95" s="256"/>
    </row>
    <row r="96" spans="1:13" ht="18.95" customHeight="1">
      <c r="A96" s="271"/>
      <c r="B96" s="272"/>
      <c r="C96" s="557"/>
      <c r="D96" s="558"/>
      <c r="E96" s="263"/>
      <c r="F96" s="22"/>
      <c r="G96" s="269"/>
      <c r="H96" s="24"/>
      <c r="I96" s="28"/>
      <c r="J96" s="25"/>
      <c r="K96" s="195"/>
      <c r="L96" s="102"/>
      <c r="M96" s="197"/>
    </row>
    <row r="97" spans="1:13" ht="18.95" customHeight="1">
      <c r="A97" s="254"/>
      <c r="B97" s="96"/>
      <c r="C97" s="254"/>
      <c r="D97" s="197"/>
      <c r="E97" s="263"/>
      <c r="F97" s="22"/>
      <c r="G97" s="273"/>
      <c r="H97" s="24"/>
      <c r="I97" s="28"/>
      <c r="J97" s="25"/>
      <c r="K97" s="96"/>
      <c r="L97" s="107"/>
      <c r="M97" s="256"/>
    </row>
    <row r="98" spans="1:13" ht="18.95" customHeight="1">
      <c r="A98" s="254"/>
      <c r="B98" s="195"/>
      <c r="C98" s="278"/>
      <c r="D98" s="274"/>
      <c r="E98" s="263"/>
      <c r="F98" s="22"/>
      <c r="G98" s="273"/>
      <c r="H98" s="24"/>
      <c r="I98" s="26"/>
      <c r="J98" s="25"/>
      <c r="K98" s="195"/>
      <c r="L98" s="102"/>
      <c r="M98" s="197"/>
    </row>
    <row r="99" spans="1:13" ht="36" customHeight="1">
      <c r="A99" s="262"/>
      <c r="B99" s="96"/>
      <c r="C99" s="254"/>
      <c r="D99" s="197"/>
      <c r="E99" s="263"/>
      <c r="F99" s="22"/>
      <c r="G99" s="273"/>
      <c r="H99" s="24"/>
      <c r="I99" s="26"/>
      <c r="J99" s="25"/>
      <c r="K99" s="195"/>
      <c r="L99" s="102"/>
      <c r="M99" s="197"/>
    </row>
    <row r="100" spans="1:13" ht="18.95" customHeight="1">
      <c r="A100" s="254"/>
      <c r="B100" s="195"/>
      <c r="C100" s="254"/>
      <c r="D100" s="197"/>
      <c r="E100" s="263"/>
      <c r="F100" s="22"/>
      <c r="G100" s="273"/>
      <c r="H100" s="24"/>
      <c r="I100" s="28"/>
      <c r="J100" s="25"/>
      <c r="K100" s="96"/>
      <c r="L100" s="107"/>
      <c r="M100" s="256"/>
    </row>
    <row r="101" spans="1:13" ht="18.95" customHeight="1">
      <c r="A101" s="254"/>
      <c r="B101" s="195"/>
      <c r="C101" s="254"/>
      <c r="D101" s="197"/>
      <c r="E101" s="263"/>
      <c r="F101" s="22"/>
      <c r="G101" s="273"/>
      <c r="H101" s="24"/>
      <c r="I101" s="26"/>
      <c r="J101" s="25"/>
      <c r="K101" s="195"/>
      <c r="L101" s="102"/>
      <c r="M101" s="197"/>
    </row>
    <row r="102" spans="1:13" ht="18.95" customHeight="1">
      <c r="A102" s="254"/>
      <c r="B102" s="195"/>
      <c r="C102" s="254"/>
      <c r="D102" s="195"/>
      <c r="E102" s="22"/>
      <c r="F102" s="22"/>
      <c r="G102" s="30"/>
      <c r="H102" s="24"/>
      <c r="I102" s="16"/>
      <c r="J102" s="16"/>
      <c r="K102" s="16"/>
      <c r="L102" s="102"/>
      <c r="M102" s="16"/>
    </row>
    <row r="103" spans="1:13" ht="18.95" customHeight="1">
      <c r="A103" s="61" t="s">
        <v>32</v>
      </c>
      <c r="H103" s="31"/>
      <c r="K103" s="32"/>
      <c r="L103" s="96"/>
      <c r="M103" s="256"/>
    </row>
    <row r="104" spans="1:13">
      <c r="A104" s="254" t="s">
        <v>44</v>
      </c>
      <c r="B104" s="195"/>
      <c r="C104" s="195"/>
      <c r="D104" s="195"/>
      <c r="E104" s="195"/>
      <c r="F104" s="195"/>
      <c r="G104" s="195"/>
      <c r="H104" s="275"/>
      <c r="I104" s="195"/>
      <c r="J104" s="195"/>
      <c r="K104" s="195"/>
      <c r="L104" s="195"/>
      <c r="M104" s="197"/>
    </row>
    <row r="105" spans="1:13">
      <c r="A105" s="254" t="s">
        <v>33</v>
      </c>
      <c r="B105" s="195"/>
      <c r="C105" s="195"/>
      <c r="D105" s="195"/>
      <c r="E105" s="195"/>
      <c r="F105" s="195"/>
      <c r="G105" s="195" t="s">
        <v>34</v>
      </c>
      <c r="H105" s="195"/>
      <c r="I105" s="195"/>
      <c r="J105" s="195" t="s">
        <v>35</v>
      </c>
      <c r="K105" s="195"/>
      <c r="L105" s="195"/>
      <c r="M105" s="197"/>
    </row>
    <row r="106" spans="1:13">
      <c r="A106" s="62"/>
      <c r="B106" s="96"/>
      <c r="C106" s="96"/>
      <c r="E106" s="114" t="s">
        <v>36</v>
      </c>
      <c r="F106" s="96"/>
      <c r="G106" s="96"/>
      <c r="H106" s="114" t="s">
        <v>37</v>
      </c>
      <c r="I106" s="96"/>
      <c r="J106" s="96" t="s">
        <v>215</v>
      </c>
      <c r="K106" s="96"/>
      <c r="L106" s="96"/>
      <c r="M106" s="256"/>
    </row>
    <row r="107" spans="1:13">
      <c r="A107" s="56" t="s">
        <v>38</v>
      </c>
      <c r="B107" s="50"/>
      <c r="C107" s="50" t="s">
        <v>39</v>
      </c>
      <c r="D107" s="115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59" t="s">
        <v>49</v>
      </c>
      <c r="B108" s="560"/>
      <c r="C108" s="560"/>
      <c r="D108" s="560"/>
      <c r="E108" s="560"/>
      <c r="F108" s="560"/>
      <c r="G108" s="560"/>
      <c r="H108" s="560"/>
      <c r="I108" s="560"/>
      <c r="J108" s="560"/>
      <c r="K108" s="560"/>
      <c r="L108" s="560"/>
      <c r="M108" s="561"/>
    </row>
    <row r="109" spans="1:13" ht="35.1" customHeight="1">
      <c r="A109" s="250" t="s">
        <v>41</v>
      </c>
      <c r="B109" s="45"/>
      <c r="C109" s="45"/>
      <c r="D109" s="45"/>
      <c r="E109" s="45"/>
      <c r="F109" s="45"/>
      <c r="G109" s="46"/>
      <c r="H109" s="251" t="s">
        <v>11</v>
      </c>
      <c r="I109" s="47">
        <f>I82+1</f>
        <v>45198</v>
      </c>
      <c r="J109" s="45"/>
      <c r="K109" s="45"/>
      <c r="L109" s="45"/>
      <c r="M109" s="252"/>
    </row>
    <row r="110" spans="1:13" ht="16.5" customHeight="1">
      <c r="A110" s="253" t="s">
        <v>12</v>
      </c>
      <c r="B110" s="195"/>
      <c r="C110" s="197"/>
      <c r="D110" s="254" t="s">
        <v>13</v>
      </c>
      <c r="E110" s="195"/>
      <c r="F110" s="195"/>
      <c r="G110" s="195"/>
      <c r="H110" s="253" t="s">
        <v>14</v>
      </c>
      <c r="I110" s="255" t="s">
        <v>43</v>
      </c>
      <c r="J110" s="195"/>
      <c r="K110" s="195"/>
      <c r="L110" s="195"/>
      <c r="M110" s="197"/>
    </row>
    <row r="111" spans="1:13" ht="16.5" customHeight="1">
      <c r="A111" s="49" t="s">
        <v>15</v>
      </c>
      <c r="B111" s="50"/>
      <c r="C111" s="197"/>
      <c r="D111" s="63" t="str">
        <f>D84</f>
        <v>AEROSOL SERVICES</v>
      </c>
      <c r="E111" s="50"/>
      <c r="F111" s="50"/>
      <c r="G111" s="50"/>
      <c r="H111" s="49" t="s">
        <v>14</v>
      </c>
      <c r="I111" s="95">
        <f>I84</f>
        <v>0</v>
      </c>
      <c r="J111" s="50"/>
      <c r="K111" s="50"/>
      <c r="L111" s="50"/>
      <c r="M111" s="51"/>
    </row>
    <row r="112" spans="1:13" ht="12.95" customHeight="1">
      <c r="A112" s="52"/>
      <c r="B112" s="96"/>
      <c r="C112" s="52"/>
      <c r="D112" s="256"/>
      <c r="E112" s="96"/>
      <c r="F112" s="12"/>
      <c r="G112" s="96"/>
      <c r="H112" s="96"/>
      <c r="I112" s="96"/>
      <c r="J112" s="96"/>
      <c r="K112" s="256"/>
      <c r="L112" s="52"/>
      <c r="M112" s="256"/>
    </row>
    <row r="113" spans="1:13" ht="18" customHeight="1">
      <c r="A113" s="257"/>
      <c r="B113" s="45"/>
      <c r="C113" s="258" t="s">
        <v>16</v>
      </c>
      <c r="D113" s="252"/>
      <c r="E113" s="53" t="s">
        <v>17</v>
      </c>
      <c r="F113" s="259" t="s">
        <v>18</v>
      </c>
      <c r="G113" s="45" t="s">
        <v>19</v>
      </c>
      <c r="H113" s="45"/>
      <c r="I113" s="16" t="s">
        <v>20</v>
      </c>
      <c r="J113" s="16" t="s">
        <v>21</v>
      </c>
      <c r="K113" s="252"/>
      <c r="L113" s="254" t="s">
        <v>22</v>
      </c>
      <c r="M113" s="197"/>
    </row>
    <row r="114" spans="1:13" ht="15.75" customHeight="1">
      <c r="A114" s="54"/>
      <c r="B114" s="96"/>
      <c r="C114" s="52"/>
      <c r="D114" s="256"/>
      <c r="E114" s="98" t="s">
        <v>23</v>
      </c>
      <c r="F114" s="12"/>
      <c r="G114" s="260" t="s">
        <v>24</v>
      </c>
      <c r="H114" s="53" t="s">
        <v>5</v>
      </c>
      <c r="I114" s="16" t="s">
        <v>25</v>
      </c>
      <c r="J114" s="18" t="s">
        <v>26</v>
      </c>
      <c r="K114" s="256"/>
      <c r="L114" s="98" t="s">
        <v>27</v>
      </c>
      <c r="M114" s="261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262">
        <v>1</v>
      </c>
      <c r="B116" s="263"/>
      <c r="C116" s="262">
        <v>2</v>
      </c>
      <c r="D116" s="264"/>
      <c r="E116" s="263">
        <v>3</v>
      </c>
      <c r="F116" s="22">
        <v>4</v>
      </c>
      <c r="G116" s="263">
        <v>5</v>
      </c>
      <c r="H116" s="22">
        <v>6</v>
      </c>
      <c r="I116" s="22">
        <v>7</v>
      </c>
      <c r="J116" s="22">
        <v>8</v>
      </c>
      <c r="K116" s="263"/>
      <c r="L116" s="22">
        <v>9</v>
      </c>
      <c r="M116" s="264">
        <v>10</v>
      </c>
    </row>
    <row r="117" spans="1:13" ht="18.95" customHeight="1">
      <c r="A117" s="265" t="s">
        <v>59</v>
      </c>
      <c r="B117" s="266"/>
      <c r="C117" s="276" t="str">
        <f>JL!O12</f>
        <v>Hovězí s vaječnou sedlinou a zeleninou</v>
      </c>
      <c r="D117" s="197"/>
      <c r="E117" s="263" t="s">
        <v>31</v>
      </c>
      <c r="F117" s="89"/>
      <c r="G117" s="267"/>
      <c r="H117" s="24"/>
      <c r="I117" s="24"/>
      <c r="J117" s="25"/>
      <c r="K117" s="96"/>
      <c r="L117" s="102"/>
      <c r="M117" s="256"/>
    </row>
    <row r="118" spans="1:13" ht="18.95" customHeight="1">
      <c r="A118" s="265" t="s">
        <v>60</v>
      </c>
      <c r="B118" s="266"/>
      <c r="C118" s="254" t="str">
        <f>JL!O15</f>
        <v>Bramborová</v>
      </c>
      <c r="D118" s="197"/>
      <c r="E118" s="98" t="s">
        <v>31</v>
      </c>
      <c r="F118" s="89"/>
      <c r="G118" s="103"/>
      <c r="H118" s="24"/>
      <c r="I118" s="26"/>
      <c r="J118" s="25"/>
      <c r="K118" s="195"/>
      <c r="L118" s="102"/>
      <c r="M118" s="197"/>
    </row>
    <row r="119" spans="1:13" ht="18.95" customHeight="1">
      <c r="A119" s="265" t="s">
        <v>84</v>
      </c>
      <c r="B119" s="191"/>
      <c r="C119" s="268" t="str">
        <f>JL!O19</f>
        <v>Hovězí pečeně štěpánská, dušená rýže (hovězí maso, cibule, slanina, vejce, sůl, pepř, mouka, kmín)</v>
      </c>
      <c r="D119" s="197"/>
      <c r="E119" s="263" t="s">
        <v>31</v>
      </c>
      <c r="F119" s="89"/>
      <c r="G119" s="269"/>
      <c r="H119" s="24"/>
      <c r="I119" s="26"/>
      <c r="J119" s="25"/>
      <c r="K119" s="96"/>
      <c r="L119" s="107"/>
      <c r="M119" s="256"/>
    </row>
    <row r="120" spans="1:13" ht="18.95" customHeight="1">
      <c r="A120" s="265" t="s">
        <v>86</v>
      </c>
      <c r="B120" s="270"/>
      <c r="C120" s="268" t="str">
        <f>JL!O23</f>
        <v>Dalmátské čufty, vařené těstoviny (mleté maso, vejce, žemle, hrášek, lečo, smetana, koření čubrica, sůl, pepř, paprika, mouka, rajčata)</v>
      </c>
      <c r="D120" s="197"/>
      <c r="E120" s="98" t="s">
        <v>31</v>
      </c>
      <c r="F120" s="89"/>
      <c r="G120" s="269"/>
      <c r="H120" s="24"/>
      <c r="I120" s="26"/>
      <c r="J120" s="25"/>
      <c r="K120" s="195"/>
      <c r="L120" s="102"/>
      <c r="M120" s="197"/>
    </row>
    <row r="121" spans="1:13" ht="18.95" customHeight="1">
      <c r="A121" s="265" t="s">
        <v>85</v>
      </c>
      <c r="B121" s="270"/>
      <c r="C121" s="268" t="str">
        <f>JL!O27</f>
        <v>Plněné domácí buchty, mléko  (polohrubá a hladká mouka, vejce, kvasnice, mléko, máslo, mák, tvaroh, cukr, sůl)</v>
      </c>
      <c r="D121" s="197"/>
      <c r="E121" s="263" t="s">
        <v>31</v>
      </c>
      <c r="F121" s="89"/>
      <c r="G121" s="269"/>
      <c r="H121" s="24"/>
      <c r="I121" s="28"/>
      <c r="J121" s="25"/>
      <c r="K121" s="195"/>
      <c r="L121" s="102"/>
      <c r="M121" s="197"/>
    </row>
    <row r="122" spans="1:13" ht="18.95" customHeight="1">
      <c r="A122" s="265" t="s">
        <v>169</v>
      </c>
      <c r="B122" s="193"/>
      <c r="C122" s="268" t="s">
        <v>170</v>
      </c>
      <c r="D122" s="197"/>
      <c r="E122" s="263" t="s">
        <v>31</v>
      </c>
      <c r="F122" s="89"/>
      <c r="G122" s="269"/>
      <c r="H122" s="24"/>
      <c r="I122" s="28"/>
      <c r="J122" s="25"/>
      <c r="K122" s="96"/>
      <c r="L122" s="107"/>
      <c r="M122" s="256"/>
    </row>
    <row r="123" spans="1:13" ht="18.95" customHeight="1">
      <c r="A123" s="271"/>
      <c r="B123" s="272"/>
      <c r="C123" s="557"/>
      <c r="D123" s="558"/>
      <c r="E123" s="263"/>
      <c r="F123" s="22"/>
      <c r="G123" s="269"/>
      <c r="H123" s="24"/>
      <c r="I123" s="28"/>
      <c r="J123" s="25"/>
      <c r="K123" s="195"/>
      <c r="L123" s="102"/>
      <c r="M123" s="197"/>
    </row>
    <row r="124" spans="1:13" ht="18.95" customHeight="1">
      <c r="A124" s="254"/>
      <c r="B124" s="96"/>
      <c r="C124" s="254"/>
      <c r="D124" s="197"/>
      <c r="E124" s="263"/>
      <c r="F124" s="22"/>
      <c r="G124" s="273"/>
      <c r="H124" s="24"/>
      <c r="I124" s="28"/>
      <c r="J124" s="25"/>
      <c r="K124" s="96"/>
      <c r="L124" s="107"/>
      <c r="M124" s="256"/>
    </row>
    <row r="125" spans="1:13" ht="18.95" customHeight="1">
      <c r="A125" s="254"/>
      <c r="B125" s="195"/>
      <c r="C125" s="278"/>
      <c r="D125" s="274"/>
      <c r="E125" s="263"/>
      <c r="F125" s="22"/>
      <c r="G125" s="273"/>
      <c r="H125" s="24"/>
      <c r="I125" s="26"/>
      <c r="J125" s="25"/>
      <c r="K125" s="195"/>
      <c r="L125" s="102"/>
      <c r="M125" s="197"/>
    </row>
    <row r="126" spans="1:13" ht="36" customHeight="1">
      <c r="A126" s="262"/>
      <c r="B126" s="96"/>
      <c r="C126" s="254"/>
      <c r="D126" s="197"/>
      <c r="E126" s="263"/>
      <c r="F126" s="22"/>
      <c r="G126" s="273"/>
      <c r="H126" s="24"/>
      <c r="I126" s="26"/>
      <c r="J126" s="25"/>
      <c r="K126" s="195"/>
      <c r="L126" s="102"/>
      <c r="M126" s="197"/>
    </row>
    <row r="127" spans="1:13" ht="18.95" customHeight="1">
      <c r="A127" s="254"/>
      <c r="B127" s="195"/>
      <c r="C127" s="254"/>
      <c r="D127" s="197"/>
      <c r="E127" s="263"/>
      <c r="F127" s="22"/>
      <c r="G127" s="273"/>
      <c r="H127" s="24"/>
      <c r="I127" s="28"/>
      <c r="J127" s="25"/>
      <c r="K127" s="96"/>
      <c r="L127" s="107"/>
      <c r="M127" s="256"/>
    </row>
    <row r="128" spans="1:13" ht="18.95" customHeight="1">
      <c r="A128" s="254"/>
      <c r="B128" s="195"/>
      <c r="C128" s="254"/>
      <c r="D128" s="197"/>
      <c r="E128" s="263"/>
      <c r="F128" s="22"/>
      <c r="G128" s="273"/>
      <c r="H128" s="24"/>
      <c r="I128" s="26"/>
      <c r="J128" s="25"/>
      <c r="K128" s="195"/>
      <c r="L128" s="102"/>
      <c r="M128" s="197"/>
    </row>
    <row r="129" spans="1:13" ht="18.95" customHeight="1">
      <c r="A129" s="254"/>
      <c r="B129" s="195"/>
      <c r="C129" s="254"/>
      <c r="D129" s="195"/>
      <c r="E129" s="22"/>
      <c r="F129" s="22"/>
      <c r="G129" s="30"/>
      <c r="H129" s="24"/>
      <c r="I129" s="16"/>
      <c r="J129" s="16"/>
      <c r="K129" s="16"/>
      <c r="L129" s="102"/>
      <c r="M129" s="16"/>
    </row>
    <row r="130" spans="1:13" ht="18.95" customHeight="1">
      <c r="A130" s="61" t="s">
        <v>32</v>
      </c>
      <c r="H130" s="31"/>
      <c r="K130" s="32"/>
      <c r="L130" s="96"/>
      <c r="M130" s="256"/>
    </row>
    <row r="131" spans="1:13">
      <c r="A131" s="254" t="s">
        <v>44</v>
      </c>
      <c r="B131" s="195"/>
      <c r="C131" s="195"/>
      <c r="D131" s="195"/>
      <c r="E131" s="195"/>
      <c r="F131" s="195"/>
      <c r="G131" s="195"/>
      <c r="H131" s="275"/>
      <c r="I131" s="195"/>
      <c r="J131" s="195"/>
      <c r="K131" s="195"/>
      <c r="L131" s="195"/>
      <c r="M131" s="197"/>
    </row>
    <row r="132" spans="1:13">
      <c r="A132" s="254" t="s">
        <v>33</v>
      </c>
      <c r="B132" s="195"/>
      <c r="C132" s="195"/>
      <c r="D132" s="195"/>
      <c r="E132" s="195"/>
      <c r="F132" s="195"/>
      <c r="G132" s="195" t="s">
        <v>34</v>
      </c>
      <c r="H132" s="195"/>
      <c r="I132" s="195"/>
      <c r="J132" s="195" t="s">
        <v>35</v>
      </c>
      <c r="K132" s="195"/>
      <c r="L132" s="195"/>
      <c r="M132" s="197"/>
    </row>
    <row r="133" spans="1:13">
      <c r="A133" s="62"/>
      <c r="B133" s="96"/>
      <c r="C133" s="96"/>
      <c r="E133" s="114" t="s">
        <v>36</v>
      </c>
      <c r="F133" s="96"/>
      <c r="G133" s="96"/>
      <c r="H133" s="114" t="s">
        <v>37</v>
      </c>
      <c r="I133" s="96"/>
      <c r="J133" s="96" t="s">
        <v>215</v>
      </c>
      <c r="K133" s="96"/>
      <c r="L133" s="96"/>
      <c r="M133" s="256"/>
    </row>
    <row r="134" spans="1:13">
      <c r="A134" s="56" t="s">
        <v>38</v>
      </c>
      <c r="B134" s="50"/>
      <c r="C134" s="50" t="s">
        <v>39</v>
      </c>
      <c r="D134" s="115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59" t="s">
        <v>49</v>
      </c>
      <c r="B135" s="560"/>
      <c r="C135" s="560"/>
      <c r="D135" s="560"/>
      <c r="E135" s="560"/>
      <c r="F135" s="560"/>
      <c r="G135" s="560"/>
      <c r="H135" s="560"/>
      <c r="I135" s="560"/>
      <c r="J135" s="560"/>
      <c r="K135" s="560"/>
      <c r="L135" s="560"/>
      <c r="M135" s="561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N24"/>
  <sheetViews>
    <sheetView tabSelected="1" zoomScale="95" zoomScaleNormal="95" workbookViewId="0">
      <selection activeCell="N8" sqref="N8"/>
    </sheetView>
  </sheetViews>
  <sheetFormatPr defaultRowHeight="12.75"/>
  <cols>
    <col min="1" max="1" width="3.28515625" style="210" customWidth="1"/>
    <col min="2" max="2" width="8.7109375" style="210" customWidth="1"/>
    <col min="3" max="3" width="20.7109375" style="215" customWidth="1"/>
    <col min="4" max="4" width="8.7109375" style="210" customWidth="1"/>
    <col min="5" max="5" width="20.7109375" style="215" customWidth="1"/>
    <col min="6" max="6" width="8.7109375" style="210" customWidth="1"/>
    <col min="7" max="7" width="20.7109375" style="215" customWidth="1"/>
    <col min="8" max="8" width="8.7109375" style="210" customWidth="1"/>
    <col min="9" max="9" width="20.7109375" style="215" customWidth="1"/>
    <col min="10" max="10" width="8.7109375" style="210" customWidth="1"/>
    <col min="11" max="11" width="20.7109375" style="215" customWidth="1"/>
    <col min="12" max="12" width="3.28515625" style="210" customWidth="1"/>
    <col min="13" max="13" width="10.7109375" style="210" customWidth="1"/>
    <col min="14" max="16384" width="9.140625" style="210"/>
  </cols>
  <sheetData>
    <row r="1" spans="2:12" ht="20.100000000000001" customHeight="1">
      <c r="C1" s="214"/>
      <c r="E1" s="214"/>
      <c r="G1" s="214"/>
      <c r="I1" s="214"/>
      <c r="K1" s="214"/>
    </row>
    <row r="2" spans="2:12" ht="51" customHeight="1" thickBot="1">
      <c r="B2" s="484" t="s">
        <v>97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</row>
    <row r="3" spans="2:12" ht="0.95" customHeight="1" thickBot="1">
      <c r="B3" s="488"/>
      <c r="C3" s="489"/>
      <c r="D3" s="488"/>
      <c r="E3" s="489"/>
      <c r="F3" s="488"/>
      <c r="G3" s="489"/>
      <c r="H3" s="488"/>
      <c r="I3" s="489"/>
      <c r="J3" s="488"/>
      <c r="K3" s="489"/>
    </row>
    <row r="4" spans="2:12" s="218" customFormat="1" ht="21.95" customHeight="1" thickBot="1">
      <c r="B4" s="486" t="str">
        <f>JL!B9</f>
        <v>PONDĚLÍ</v>
      </c>
      <c r="C4" s="487"/>
      <c r="D4" s="486" t="str">
        <f>JL!E9</f>
        <v>ÚTERÝ</v>
      </c>
      <c r="E4" s="487"/>
      <c r="F4" s="486" t="str">
        <f>JL!H9</f>
        <v>STŘEDA</v>
      </c>
      <c r="G4" s="487"/>
      <c r="H4" s="486" t="str">
        <f>JL!K9</f>
        <v>ČTVRTEK</v>
      </c>
      <c r="I4" s="487"/>
      <c r="J4" s="486" t="str">
        <f>JL!N9</f>
        <v>PÁTEK</v>
      </c>
      <c r="K4" s="487"/>
    </row>
    <row r="5" spans="2:12" s="222" customFormat="1" ht="20.100000000000001" customHeight="1" thickBot="1">
      <c r="B5" s="482">
        <f>JL!B10</f>
        <v>45194</v>
      </c>
      <c r="C5" s="483"/>
      <c r="D5" s="482">
        <f>B5+1</f>
        <v>45195</v>
      </c>
      <c r="E5" s="483"/>
      <c r="F5" s="482">
        <f t="shared" ref="F5" si="0">D5+1</f>
        <v>45196</v>
      </c>
      <c r="G5" s="483"/>
      <c r="H5" s="482">
        <f t="shared" ref="H5" si="1">F5+1</f>
        <v>45197</v>
      </c>
      <c r="I5" s="483"/>
      <c r="J5" s="482">
        <f t="shared" ref="J5" si="2">H5+1</f>
        <v>45198</v>
      </c>
      <c r="K5" s="483"/>
    </row>
    <row r="6" spans="2:12" s="212" customFormat="1" ht="5.0999999999999996" customHeight="1" thickBot="1">
      <c r="B6" s="490"/>
      <c r="C6" s="491"/>
      <c r="D6" s="490"/>
      <c r="E6" s="491"/>
      <c r="F6" s="490"/>
      <c r="G6" s="491"/>
      <c r="H6" s="562"/>
      <c r="I6" s="563"/>
      <c r="J6" s="490"/>
      <c r="K6" s="491"/>
    </row>
    <row r="7" spans="2:12" s="212" customFormat="1" ht="20.100000000000001" customHeight="1">
      <c r="B7" s="508" t="s">
        <v>96</v>
      </c>
      <c r="C7" s="509"/>
      <c r="D7" s="508" t="s">
        <v>96</v>
      </c>
      <c r="E7" s="509"/>
      <c r="F7" s="508" t="s">
        <v>96</v>
      </c>
      <c r="G7" s="509"/>
      <c r="H7" s="564" t="s">
        <v>224</v>
      </c>
      <c r="I7" s="565"/>
      <c r="J7" s="508" t="s">
        <v>96</v>
      </c>
      <c r="K7" s="509"/>
    </row>
    <row r="8" spans="2:12" ht="54.95" customHeight="1">
      <c r="B8" s="492" t="s">
        <v>161</v>
      </c>
      <c r="C8" s="493"/>
      <c r="D8" s="492" t="s">
        <v>162</v>
      </c>
      <c r="E8" s="493"/>
      <c r="F8" s="492" t="s">
        <v>202</v>
      </c>
      <c r="G8" s="493"/>
      <c r="H8" s="566"/>
      <c r="I8" s="567"/>
      <c r="J8" s="492" t="s">
        <v>190</v>
      </c>
      <c r="K8" s="493"/>
    </row>
    <row r="9" spans="2:12" s="221" customFormat="1" ht="15.95" customHeight="1" thickBot="1">
      <c r="B9" s="219" t="s">
        <v>48</v>
      </c>
      <c r="C9" s="223" t="s">
        <v>163</v>
      </c>
      <c r="D9" s="219" t="s">
        <v>48</v>
      </c>
      <c r="E9" s="223" t="s">
        <v>164</v>
      </c>
      <c r="F9" s="219" t="s">
        <v>48</v>
      </c>
      <c r="G9" s="223" t="s">
        <v>165</v>
      </c>
      <c r="H9" s="566"/>
      <c r="I9" s="567"/>
      <c r="J9" s="219" t="s">
        <v>48</v>
      </c>
      <c r="K9" s="223" t="s">
        <v>191</v>
      </c>
    </row>
    <row r="10" spans="2:12" s="212" customFormat="1" ht="5.0999999999999996" customHeight="1">
      <c r="B10" s="494"/>
      <c r="C10" s="495"/>
      <c r="D10" s="494"/>
      <c r="E10" s="495"/>
      <c r="F10" s="494"/>
      <c r="G10" s="495"/>
      <c r="H10" s="566"/>
      <c r="I10" s="567"/>
      <c r="J10" s="494"/>
      <c r="K10" s="495"/>
    </row>
    <row r="11" spans="2:12" ht="20.100000000000001" customHeight="1">
      <c r="B11" s="504" t="s">
        <v>92</v>
      </c>
      <c r="C11" s="505"/>
      <c r="D11" s="504" t="s">
        <v>92</v>
      </c>
      <c r="E11" s="505"/>
      <c r="F11" s="504" t="s">
        <v>92</v>
      </c>
      <c r="G11" s="505"/>
      <c r="H11" s="566"/>
      <c r="I11" s="567"/>
      <c r="J11" s="504" t="s">
        <v>92</v>
      </c>
      <c r="K11" s="505"/>
    </row>
    <row r="12" spans="2:12" ht="45" customHeight="1">
      <c r="B12" s="502" t="str">
        <f>JL!C12</f>
        <v>Hovězí se strouháním</v>
      </c>
      <c r="C12" s="503"/>
      <c r="D12" s="502" t="str">
        <f>JL!F15</f>
        <v>Rajčatová sladkokyselá s rýží</v>
      </c>
      <c r="E12" s="503"/>
      <c r="F12" s="502" t="str">
        <f>JL!I12</f>
        <v>Slepičí vývar s nudlemi a zeleninou</v>
      </c>
      <c r="G12" s="503"/>
      <c r="H12" s="566"/>
      <c r="I12" s="567"/>
      <c r="J12" s="502" t="str">
        <f>JL!O12</f>
        <v>Hovězí s vaječnou sedlinou a zeleninou</v>
      </c>
      <c r="K12" s="503"/>
    </row>
    <row r="13" spans="2:12" s="221" customFormat="1" ht="15.95" customHeight="1" thickBot="1">
      <c r="B13" s="219" t="s">
        <v>48</v>
      </c>
      <c r="C13" s="220" t="str">
        <f>JL!D13</f>
        <v>1a,3,9</v>
      </c>
      <c r="D13" s="219" t="s">
        <v>48</v>
      </c>
      <c r="E13" s="220" t="str">
        <f>JL!G16</f>
        <v>1a,9,7</v>
      </c>
      <c r="F13" s="219" t="s">
        <v>48</v>
      </c>
      <c r="G13" s="220" t="str">
        <f>JL!J13</f>
        <v>1a,9,3</v>
      </c>
      <c r="H13" s="566"/>
      <c r="I13" s="567"/>
      <c r="J13" s="219" t="s">
        <v>48</v>
      </c>
      <c r="K13" s="220" t="str">
        <f>JL!P16</f>
        <v>1a,9,12</v>
      </c>
    </row>
    <row r="14" spans="2:12" s="212" customFormat="1" ht="5.0999999999999996" customHeight="1">
      <c r="B14" s="494"/>
      <c r="C14" s="495"/>
      <c r="D14" s="494"/>
      <c r="E14" s="495"/>
      <c r="F14" s="494"/>
      <c r="G14" s="495"/>
      <c r="H14" s="566"/>
      <c r="I14" s="567"/>
      <c r="J14" s="494"/>
      <c r="K14" s="495"/>
    </row>
    <row r="15" spans="2:12" ht="20.100000000000001" customHeight="1">
      <c r="B15" s="498" t="s">
        <v>93</v>
      </c>
      <c r="C15" s="499"/>
      <c r="D15" s="498" t="s">
        <v>93</v>
      </c>
      <c r="E15" s="499"/>
      <c r="F15" s="498" t="s">
        <v>93</v>
      </c>
      <c r="G15" s="499"/>
      <c r="H15" s="566"/>
      <c r="I15" s="567"/>
      <c r="J15" s="498" t="s">
        <v>93</v>
      </c>
      <c r="K15" s="499"/>
    </row>
    <row r="16" spans="2:12" s="213" customFormat="1" ht="84.95" customHeight="1">
      <c r="B16" s="500" t="s">
        <v>211</v>
      </c>
      <c r="C16" s="501"/>
      <c r="D16" s="500" t="s">
        <v>213</v>
      </c>
      <c r="E16" s="501"/>
      <c r="F16" s="500" t="s">
        <v>210</v>
      </c>
      <c r="G16" s="501"/>
      <c r="H16" s="566"/>
      <c r="I16" s="567"/>
      <c r="J16" s="500" t="s">
        <v>212</v>
      </c>
      <c r="K16" s="501"/>
    </row>
    <row r="17" spans="2:14" s="221" customFormat="1" ht="15.95" customHeight="1" thickBot="1">
      <c r="B17" s="219" t="s">
        <v>48</v>
      </c>
      <c r="C17" s="220" t="s">
        <v>214</v>
      </c>
      <c r="D17" s="219" t="s">
        <v>48</v>
      </c>
      <c r="E17" s="220" t="str">
        <f>JL!G29</f>
        <v>3, 7, 12</v>
      </c>
      <c r="F17" s="219" t="s">
        <v>48</v>
      </c>
      <c r="G17" s="220" t="str">
        <f>JL!J21</f>
        <v>1a,3,6,7,4</v>
      </c>
      <c r="H17" s="566"/>
      <c r="I17" s="567"/>
      <c r="J17" s="219" t="s">
        <v>48</v>
      </c>
      <c r="K17" s="220" t="str">
        <f>JL!P21</f>
        <v>1a,3,10</v>
      </c>
    </row>
    <row r="18" spans="2:14" s="212" customFormat="1" ht="5.0999999999999996" customHeight="1">
      <c r="B18" s="494"/>
      <c r="C18" s="495"/>
      <c r="D18" s="494"/>
      <c r="E18" s="495"/>
      <c r="F18" s="494"/>
      <c r="G18" s="495"/>
      <c r="H18" s="566"/>
      <c r="I18" s="567"/>
      <c r="J18" s="494"/>
      <c r="K18" s="495"/>
    </row>
    <row r="19" spans="2:14" ht="20.100000000000001" customHeight="1">
      <c r="B19" s="496" t="s">
        <v>98</v>
      </c>
      <c r="C19" s="497"/>
      <c r="D19" s="496" t="str">
        <f>B19</f>
        <v>ODPOLEDNÍ SVAČINKA</v>
      </c>
      <c r="E19" s="497"/>
      <c r="F19" s="496" t="str">
        <f>D19</f>
        <v>ODPOLEDNÍ SVAČINKA</v>
      </c>
      <c r="G19" s="497"/>
      <c r="H19" s="566"/>
      <c r="I19" s="567"/>
      <c r="J19" s="496">
        <f>H19</f>
        <v>0</v>
      </c>
      <c r="K19" s="497"/>
    </row>
    <row r="20" spans="2:14" ht="54.95" customHeight="1">
      <c r="B20" s="492" t="s">
        <v>166</v>
      </c>
      <c r="C20" s="493"/>
      <c r="D20" s="492" t="s">
        <v>167</v>
      </c>
      <c r="E20" s="493"/>
      <c r="F20" s="492" t="s">
        <v>187</v>
      </c>
      <c r="G20" s="493"/>
      <c r="H20" s="566"/>
      <c r="I20" s="567"/>
      <c r="J20" s="492" t="s">
        <v>218</v>
      </c>
      <c r="K20" s="493"/>
      <c r="N20" s="314" t="s">
        <v>168</v>
      </c>
    </row>
    <row r="21" spans="2:14" s="221" customFormat="1" ht="15.95" customHeight="1" thickBot="1">
      <c r="B21" s="219" t="s">
        <v>48</v>
      </c>
      <c r="C21" s="223" t="s">
        <v>114</v>
      </c>
      <c r="D21" s="219" t="s">
        <v>48</v>
      </c>
      <c r="E21" s="223" t="s">
        <v>160</v>
      </c>
      <c r="F21" s="219" t="s">
        <v>48</v>
      </c>
      <c r="G21" s="223" t="s">
        <v>188</v>
      </c>
      <c r="H21" s="568"/>
      <c r="I21" s="569"/>
      <c r="J21" s="219" t="s">
        <v>48</v>
      </c>
      <c r="K21" s="223" t="s">
        <v>219</v>
      </c>
    </row>
    <row r="22" spans="2:14" ht="0.95" customHeight="1" thickBot="1">
      <c r="B22" s="216"/>
      <c r="C22" s="217"/>
      <c r="D22" s="216"/>
      <c r="E22" s="217"/>
      <c r="F22" s="216"/>
      <c r="G22" s="217"/>
      <c r="H22" s="216"/>
      <c r="I22" s="217"/>
      <c r="J22" s="216"/>
      <c r="K22" s="217"/>
    </row>
    <row r="23" spans="2:14" ht="12" customHeight="1"/>
    <row r="24" spans="2:14" s="211" customFormat="1">
      <c r="B24" s="506" t="s">
        <v>95</v>
      </c>
      <c r="C24" s="506"/>
      <c r="E24" s="507" t="s">
        <v>94</v>
      </c>
      <c r="F24" s="507"/>
      <c r="G24" s="507"/>
      <c r="H24" s="507"/>
      <c r="I24" s="507"/>
      <c r="J24" s="507"/>
      <c r="K24" s="507"/>
    </row>
  </sheetData>
  <mergeCells count="68">
    <mergeCell ref="J20:K20"/>
    <mergeCell ref="J14:K14"/>
    <mergeCell ref="J15:K15"/>
    <mergeCell ref="J16:K16"/>
    <mergeCell ref="J18:K18"/>
    <mergeCell ref="J19:K19"/>
    <mergeCell ref="J7:K7"/>
    <mergeCell ref="J8:K8"/>
    <mergeCell ref="J10:K10"/>
    <mergeCell ref="J11:K11"/>
    <mergeCell ref="J12:K12"/>
    <mergeCell ref="D20:E20"/>
    <mergeCell ref="D19:E19"/>
    <mergeCell ref="J6:K6"/>
    <mergeCell ref="F18:G18"/>
    <mergeCell ref="F6:G6"/>
    <mergeCell ref="F8:G8"/>
    <mergeCell ref="F10:G10"/>
    <mergeCell ref="F11:G11"/>
    <mergeCell ref="H6:I6"/>
    <mergeCell ref="D12:E12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B16:C16"/>
    <mergeCell ref="B11:C11"/>
    <mergeCell ref="B15:C15"/>
    <mergeCell ref="B12:C12"/>
    <mergeCell ref="B14:C14"/>
    <mergeCell ref="B18:C18"/>
    <mergeCell ref="D10:E10"/>
    <mergeCell ref="D11:E11"/>
    <mergeCell ref="D14:E14"/>
    <mergeCell ref="F19:G19"/>
    <mergeCell ref="F15:G15"/>
    <mergeCell ref="F16:G16"/>
    <mergeCell ref="D16:E16"/>
    <mergeCell ref="D18:E18"/>
    <mergeCell ref="D15:E15"/>
    <mergeCell ref="H7:I21"/>
    <mergeCell ref="D6:E6"/>
    <mergeCell ref="D8:E8"/>
    <mergeCell ref="B6:C6"/>
    <mergeCell ref="B8:C8"/>
    <mergeCell ref="B10:C10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D6" sqref="D6:E6"/>
    </sheetView>
  </sheetViews>
  <sheetFormatPr defaultRowHeight="12.75"/>
  <cols>
    <col min="1" max="1" width="3.28515625" style="210" customWidth="1"/>
    <col min="2" max="2" width="8.7109375" style="210" customWidth="1"/>
    <col min="3" max="3" width="27.7109375" style="215" customWidth="1"/>
    <col min="4" max="4" width="8.7109375" style="210" customWidth="1"/>
    <col min="5" max="5" width="27.7109375" style="215" customWidth="1"/>
    <col min="6" max="6" width="8.7109375" style="210" customWidth="1"/>
    <col min="7" max="7" width="27.7109375" style="215" customWidth="1"/>
    <col min="8" max="8" width="8.7109375" style="210" customWidth="1"/>
    <col min="9" max="9" width="27.7109375" style="215" customWidth="1"/>
    <col min="10" max="10" width="8.7109375" style="210" customWidth="1"/>
    <col min="11" max="11" width="27.7109375" style="215" customWidth="1"/>
    <col min="12" max="12" width="3.28515625" style="210" customWidth="1"/>
    <col min="13" max="13" width="10.7109375" style="210" customWidth="1"/>
    <col min="14" max="16384" width="9.140625" style="210"/>
  </cols>
  <sheetData>
    <row r="1" spans="2:12" ht="20.100000000000001" customHeight="1">
      <c r="C1" s="214"/>
      <c r="E1" s="214"/>
      <c r="G1" s="214"/>
      <c r="I1" s="214"/>
      <c r="K1" s="214"/>
    </row>
    <row r="2" spans="2:12" ht="51" customHeight="1" thickBot="1">
      <c r="B2" s="484" t="s">
        <v>97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</row>
    <row r="3" spans="2:12" ht="0.95" customHeight="1" thickBot="1">
      <c r="B3" s="488"/>
      <c r="C3" s="489"/>
      <c r="D3" s="488"/>
      <c r="E3" s="489"/>
      <c r="F3" s="488"/>
      <c r="G3" s="489"/>
      <c r="H3" s="488"/>
      <c r="I3" s="489"/>
      <c r="J3" s="488"/>
      <c r="K3" s="489"/>
    </row>
    <row r="4" spans="2:12" s="218" customFormat="1" ht="21.95" customHeight="1" thickBot="1">
      <c r="B4" s="486" t="str">
        <f>JL!B9</f>
        <v>PONDĚLÍ</v>
      </c>
      <c r="C4" s="487"/>
      <c r="D4" s="486" t="str">
        <f>JL!E9</f>
        <v>ÚTERÝ</v>
      </c>
      <c r="E4" s="487"/>
      <c r="F4" s="486" t="str">
        <f>JL!H9</f>
        <v>STŘEDA</v>
      </c>
      <c r="G4" s="487"/>
      <c r="H4" s="486" t="str">
        <f>JL!K9</f>
        <v>ČTVRTEK</v>
      </c>
      <c r="I4" s="487"/>
      <c r="J4" s="486" t="str">
        <f>JL!N9</f>
        <v>PÁTEK</v>
      </c>
      <c r="K4" s="487"/>
    </row>
    <row r="5" spans="2:12" s="222" customFormat="1" ht="20.100000000000001" customHeight="1" thickBot="1">
      <c r="B5" s="482">
        <f>JL!B10</f>
        <v>45194</v>
      </c>
      <c r="C5" s="483"/>
      <c r="D5" s="482">
        <f>B5+1</f>
        <v>45195</v>
      </c>
      <c r="E5" s="483"/>
      <c r="F5" s="482">
        <f t="shared" ref="F5" si="0">D5+1</f>
        <v>45196</v>
      </c>
      <c r="G5" s="483"/>
      <c r="H5" s="482">
        <f t="shared" ref="H5" si="1">F5+1</f>
        <v>45197</v>
      </c>
      <c r="I5" s="483"/>
      <c r="J5" s="482">
        <f t="shared" ref="J5" si="2">H5+1</f>
        <v>45198</v>
      </c>
      <c r="K5" s="483"/>
    </row>
    <row r="6" spans="2:12" s="212" customFormat="1" ht="5.0999999999999996" customHeight="1">
      <c r="B6" s="490"/>
      <c r="C6" s="491"/>
      <c r="D6" s="490"/>
      <c r="E6" s="491"/>
      <c r="F6" s="490"/>
      <c r="G6" s="491"/>
      <c r="H6" s="490"/>
      <c r="I6" s="491"/>
      <c r="J6" s="490"/>
      <c r="K6" s="491"/>
    </row>
    <row r="7" spans="2:12" s="226" customFormat="1" ht="24.95" customHeight="1">
      <c r="B7" s="510" t="s">
        <v>104</v>
      </c>
      <c r="C7" s="511"/>
      <c r="D7" s="510" t="s">
        <v>100</v>
      </c>
      <c r="E7" s="511"/>
      <c r="F7" s="510" t="s">
        <v>101</v>
      </c>
      <c r="G7" s="511"/>
      <c r="H7" s="510" t="s">
        <v>102</v>
      </c>
      <c r="I7" s="511"/>
      <c r="J7" s="510" t="s">
        <v>103</v>
      </c>
      <c r="K7" s="511"/>
    </row>
    <row r="8" spans="2:12" s="224" customFormat="1" ht="275.10000000000002" customHeight="1">
      <c r="B8" s="512" t="str">
        <f>'JL ŠKOLKA'!B8</f>
        <v>Chléb s máslem sypaný strouhanou mrkví</v>
      </c>
      <c r="C8" s="513"/>
      <c r="D8" s="514" t="str">
        <f>'JL ŠKOLKA'!D8</f>
        <v>Celozrnná večka, kuřecí pomazánka, zelenina</v>
      </c>
      <c r="E8" s="515"/>
      <c r="F8" s="514" t="str">
        <f>'JL ŠKOLKA'!F8</f>
        <v>Chléb, hrášková pomazánka</v>
      </c>
      <c r="G8" s="515"/>
      <c r="H8" s="514">
        <f>'JL ŠKOLKA'!H8</f>
        <v>0</v>
      </c>
      <c r="I8" s="515"/>
      <c r="J8" s="514" t="str">
        <f>'JL ŠKOLKA'!J8</f>
        <v>Tmavý chlebík s lučinovou pomazánkou se suš. rajčaty a pažitkou, ředkvičky</v>
      </c>
      <c r="K8" s="515"/>
    </row>
    <row r="9" spans="2:12" s="221" customFormat="1" ht="15.95" customHeight="1" thickBot="1">
      <c r="B9" s="219" t="s">
        <v>48</v>
      </c>
      <c r="C9" s="223">
        <f>JL!D42</f>
        <v>0</v>
      </c>
      <c r="D9" s="219" t="s">
        <v>48</v>
      </c>
      <c r="E9" s="223">
        <f>JL!G42</f>
        <v>0</v>
      </c>
      <c r="F9" s="219" t="s">
        <v>48</v>
      </c>
      <c r="G9" s="223">
        <f>JL!J42</f>
        <v>0</v>
      </c>
      <c r="H9" s="219" t="s">
        <v>48</v>
      </c>
      <c r="I9" s="223">
        <f>JL!M42</f>
        <v>0</v>
      </c>
      <c r="J9" s="219" t="s">
        <v>48</v>
      </c>
      <c r="K9" s="223">
        <f>JL!P42</f>
        <v>0</v>
      </c>
    </row>
    <row r="10" spans="2:12" s="212" customFormat="1" ht="5.0999999999999996" customHeight="1">
      <c r="B10" s="494"/>
      <c r="C10" s="495"/>
      <c r="D10" s="494"/>
      <c r="E10" s="495"/>
      <c r="F10" s="494"/>
      <c r="G10" s="495"/>
      <c r="H10" s="494"/>
      <c r="I10" s="495"/>
      <c r="J10" s="494"/>
      <c r="K10" s="495"/>
    </row>
    <row r="11" spans="2:12" ht="20.100000000000001" hidden="1" customHeight="1">
      <c r="B11" s="504" t="s">
        <v>92</v>
      </c>
      <c r="C11" s="505"/>
      <c r="D11" s="504" t="s">
        <v>92</v>
      </c>
      <c r="E11" s="505"/>
      <c r="F11" s="504" t="s">
        <v>92</v>
      </c>
      <c r="G11" s="505"/>
      <c r="H11" s="504" t="s">
        <v>92</v>
      </c>
      <c r="I11" s="505"/>
      <c r="J11" s="504" t="s">
        <v>92</v>
      </c>
      <c r="K11" s="505"/>
    </row>
    <row r="12" spans="2:12" s="224" customFormat="1" ht="30" hidden="1" customHeight="1">
      <c r="B12" s="516" t="str">
        <f>JL!C15</f>
        <v>Zelňačka s klobásou a paprikou</v>
      </c>
      <c r="C12" s="517"/>
      <c r="D12" s="516" t="str">
        <f>JL!F12</f>
        <v>Hanácká česneková se zeleninou a bramborami</v>
      </c>
      <c r="E12" s="517"/>
      <c r="F12" s="516" t="str">
        <f>JL!I15</f>
        <v>Drchánková</v>
      </c>
      <c r="G12" s="517"/>
      <c r="H12" s="516" t="str">
        <f>JL!L12</f>
        <v>Ovarová</v>
      </c>
      <c r="I12" s="517"/>
      <c r="J12" s="516" t="str">
        <f>JL!O12</f>
        <v>Hovězí s vaječnou sedlinou a zeleninou</v>
      </c>
      <c r="K12" s="517"/>
    </row>
    <row r="13" spans="2:12" s="221" customFormat="1" ht="15.95" hidden="1" customHeight="1" thickBot="1">
      <c r="B13" s="219" t="s">
        <v>48</v>
      </c>
      <c r="C13" s="220" t="str">
        <f>JL!D16</f>
        <v>1a,7,10</v>
      </c>
      <c r="D13" s="219" t="s">
        <v>48</v>
      </c>
      <c r="E13" s="220" t="str">
        <f>JL!G13</f>
        <v>9, 7</v>
      </c>
      <c r="F13" s="219" t="s">
        <v>48</v>
      </c>
      <c r="G13" s="220" t="str">
        <f>JL!J16</f>
        <v>9,1a,3</v>
      </c>
      <c r="H13" s="219" t="s">
        <v>48</v>
      </c>
      <c r="I13" s="220" t="str">
        <f>JL!M13</f>
        <v>1a,1d,1c,9</v>
      </c>
      <c r="J13" s="219" t="s">
        <v>48</v>
      </c>
      <c r="K13" s="220" t="str">
        <f>JL!P13</f>
        <v>1a,3,7,9</v>
      </c>
    </row>
    <row r="14" spans="2:12" s="212" customFormat="1" ht="5.0999999999999996" hidden="1" customHeight="1">
      <c r="B14" s="494"/>
      <c r="C14" s="495"/>
      <c r="D14" s="494"/>
      <c r="E14" s="495"/>
      <c r="F14" s="494"/>
      <c r="G14" s="495"/>
      <c r="H14" s="494"/>
      <c r="I14" s="495"/>
      <c r="J14" s="494"/>
      <c r="K14" s="495"/>
    </row>
    <row r="15" spans="2:12" ht="20.100000000000001" hidden="1" customHeight="1">
      <c r="B15" s="498" t="s">
        <v>93</v>
      </c>
      <c r="C15" s="499"/>
      <c r="D15" s="498" t="s">
        <v>93</v>
      </c>
      <c r="E15" s="499"/>
      <c r="F15" s="498" t="s">
        <v>93</v>
      </c>
      <c r="G15" s="499"/>
      <c r="H15" s="498" t="s">
        <v>93</v>
      </c>
      <c r="I15" s="499"/>
      <c r="J15" s="498" t="s">
        <v>93</v>
      </c>
      <c r="K15" s="499"/>
    </row>
    <row r="16" spans="2:12" s="224" customFormat="1" ht="84.95" hidden="1" customHeight="1">
      <c r="B16" s="516" t="str">
        <f>JL!C23</f>
        <v>Rizoto z kuřecího masa, strouhaný sýr, okurka (kuřecí maso, zelenina, sůl, pepř, rýže, strouhaný sýr)</v>
      </c>
      <c r="C16" s="517"/>
      <c r="D16" s="516" t="str">
        <f>JL!F27</f>
        <v>Květákový mozeček, vařené brambory  (květák, kmín, vejce, sůl, máslo, muškátový květ)</v>
      </c>
      <c r="E16" s="517"/>
      <c r="F16" s="516" t="str">
        <f>JL!I23</f>
        <v>Kuřecí směs Šuej-ču-žou, jasmínová rýže (kuřecí, sojová omáčka, vejce, chilli, zelenina, česnek, cukr, cibule)</v>
      </c>
      <c r="G16" s="517"/>
      <c r="H16" s="516" t="str">
        <f>JL!L23</f>
        <v>Pečené vuřty na tmavém pivu s paprikami a feferonkami, čerstvý chléb</v>
      </c>
      <c r="I16" s="517"/>
      <c r="J16" s="516" t="str">
        <f>JL!O19</f>
        <v>Hovězí pečeně štěpánská, dušená rýže (hovězí maso, cibule, slanina, vejce, sůl, pepř, mouka, kmín)</v>
      </c>
      <c r="K16" s="517"/>
    </row>
    <row r="17" spans="2:11" s="221" customFormat="1" ht="15.95" hidden="1" customHeight="1" thickBot="1">
      <c r="B17" s="219" t="s">
        <v>48</v>
      </c>
      <c r="C17" s="220" t="str">
        <f>JL!D21</f>
        <v>1a, 3, 6, 7</v>
      </c>
      <c r="D17" s="219" t="s">
        <v>48</v>
      </c>
      <c r="E17" s="220" t="str">
        <f>JL!G29</f>
        <v>3, 7, 12</v>
      </c>
      <c r="F17" s="219" t="s">
        <v>48</v>
      </c>
      <c r="G17" s="220" t="str">
        <f>JL!J25</f>
        <v>1a, 3, 6, 9, 12</v>
      </c>
      <c r="H17" s="219" t="s">
        <v>48</v>
      </c>
      <c r="I17" s="220" t="str">
        <f>JL!M25</f>
        <v>6,10,1a,1b,1d,12</v>
      </c>
      <c r="J17" s="219" t="s">
        <v>48</v>
      </c>
      <c r="K17" s="220" t="str">
        <f>JL!P21</f>
        <v>1a,3,10</v>
      </c>
    </row>
    <row r="18" spans="2:11" s="212" customFormat="1" ht="5.0999999999999996" hidden="1" customHeight="1">
      <c r="B18" s="494"/>
      <c r="C18" s="495"/>
      <c r="D18" s="494"/>
      <c r="E18" s="495"/>
      <c r="F18" s="494"/>
      <c r="G18" s="495"/>
      <c r="H18" s="494"/>
      <c r="I18" s="495"/>
      <c r="J18" s="494"/>
      <c r="K18" s="495"/>
    </row>
    <row r="19" spans="2:11" s="225" customFormat="1" ht="24.95" customHeight="1">
      <c r="B19" s="518" t="s">
        <v>99</v>
      </c>
      <c r="C19" s="519"/>
      <c r="D19" s="518" t="str">
        <f>B19</f>
        <v>ODPOLEDNÍ SVAČINKA (11:00)</v>
      </c>
      <c r="E19" s="519"/>
      <c r="F19" s="518" t="str">
        <f>D19</f>
        <v>ODPOLEDNÍ SVAČINKA (11:00)</v>
      </c>
      <c r="G19" s="519"/>
      <c r="H19" s="518" t="str">
        <f>F19</f>
        <v>ODPOLEDNÍ SVAČINKA (11:00)</v>
      </c>
      <c r="I19" s="519"/>
      <c r="J19" s="518" t="str">
        <f>H19</f>
        <v>ODPOLEDNÍ SVAČINKA (11:00)</v>
      </c>
      <c r="K19" s="519"/>
    </row>
    <row r="20" spans="2:11" s="224" customFormat="1" ht="275.10000000000002" customHeight="1">
      <c r="B20" s="514" t="str">
        <f>'JL ŠKOLKA'!B20</f>
        <v>Veka s máslem, uzený sýr, ovoce</v>
      </c>
      <c r="C20" s="515"/>
      <c r="D20" s="514" t="str">
        <f>'JL ŠKOLKA'!D20</f>
        <v>Rohlík s domácí čokoládovou pomazánkou</v>
      </c>
      <c r="E20" s="515"/>
      <c r="F20" s="514" t="str">
        <f>'JL ŠKOLKA'!F20</f>
        <v>Vánočka s máslem a džemem, mléko</v>
      </c>
      <c r="G20" s="515"/>
      <c r="H20" s="514">
        <f>'JL ŠKOLKA'!H20</f>
        <v>0</v>
      </c>
      <c r="I20" s="515"/>
      <c r="J20" s="514" t="str">
        <f>'JL ŠKOLKA'!J20</f>
        <v>Domácí maková buchta, mléko</v>
      </c>
      <c r="K20" s="515"/>
    </row>
    <row r="21" spans="2:11" s="221" customFormat="1" ht="15.95" customHeight="1" thickBot="1">
      <c r="B21" s="219" t="s">
        <v>48</v>
      </c>
      <c r="C21" s="223">
        <f>JL!D48</f>
        <v>0</v>
      </c>
      <c r="D21" s="219" t="s">
        <v>48</v>
      </c>
      <c r="E21" s="223">
        <f>JL!G48</f>
        <v>0</v>
      </c>
      <c r="F21" s="219" t="s">
        <v>48</v>
      </c>
      <c r="G21" s="223">
        <f>JL!J48</f>
        <v>0</v>
      </c>
      <c r="H21" s="219" t="s">
        <v>48</v>
      </c>
      <c r="I21" s="223">
        <f>JL!M48</f>
        <v>0</v>
      </c>
      <c r="J21" s="219" t="s">
        <v>48</v>
      </c>
      <c r="K21" s="223">
        <f>JL!P48</f>
        <v>0</v>
      </c>
    </row>
    <row r="22" spans="2:11" ht="0.95" customHeight="1" thickBot="1">
      <c r="B22" s="216"/>
      <c r="C22" s="217"/>
      <c r="D22" s="216"/>
      <c r="E22" s="217"/>
      <c r="F22" s="216"/>
      <c r="G22" s="217"/>
      <c r="H22" s="216"/>
      <c r="I22" s="217"/>
      <c r="J22" s="216"/>
      <c r="K22" s="217"/>
    </row>
    <row r="23" spans="2:11" ht="12" customHeight="1"/>
    <row r="24" spans="2:11" s="211" customFormat="1">
      <c r="B24" s="506" t="s">
        <v>95</v>
      </c>
      <c r="C24" s="506"/>
      <c r="E24" s="507" t="s">
        <v>94</v>
      </c>
      <c r="F24" s="507"/>
      <c r="G24" s="507"/>
      <c r="H24" s="507"/>
      <c r="I24" s="507"/>
      <c r="J24" s="507"/>
      <c r="K24" s="507"/>
    </row>
  </sheetData>
  <sheetProtection sheet="1" objects="1" scenarios="1"/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1"/>
  <sheetViews>
    <sheetView showGridLines="0" zoomScaleNormal="100" workbookViewId="0">
      <selection activeCell="D6" sqref="D6"/>
    </sheetView>
  </sheetViews>
  <sheetFormatPr defaultRowHeight="15.75"/>
  <cols>
    <col min="1" max="1" width="10.140625" style="281" bestFit="1" customWidth="1"/>
    <col min="2" max="2" width="12.7109375" style="282" customWidth="1"/>
    <col min="3" max="3" width="5.7109375" style="283" bestFit="1" customWidth="1"/>
    <col min="4" max="4" width="63.42578125" style="284" customWidth="1"/>
    <col min="5" max="5" width="34.42578125" style="281" customWidth="1"/>
    <col min="6" max="8" width="9.140625" style="281"/>
    <col min="9" max="9" width="22" style="281" customWidth="1"/>
    <col min="10" max="16384" width="9.140625" style="281"/>
  </cols>
  <sheetData>
    <row r="1" spans="1:10" ht="15" customHeight="1"/>
    <row r="2" spans="1:10" ht="15" customHeight="1">
      <c r="I2" s="285" t="s">
        <v>119</v>
      </c>
      <c r="J2" s="285"/>
    </row>
    <row r="3" spans="1:10" ht="15" customHeight="1">
      <c r="I3" s="286" t="s">
        <v>120</v>
      </c>
      <c r="J3" s="287" t="s">
        <v>121</v>
      </c>
    </row>
    <row r="4" spans="1:10" ht="18.95" customHeight="1">
      <c r="E4" s="288" t="s">
        <v>122</v>
      </c>
      <c r="I4" s="286" t="s">
        <v>123</v>
      </c>
      <c r="J4" s="287" t="s">
        <v>124</v>
      </c>
    </row>
    <row r="5" spans="1:10" ht="18.95" customHeight="1">
      <c r="A5" s="520">
        <f>B5</f>
        <v>45194</v>
      </c>
      <c r="B5" s="289">
        <f>JL!B10</f>
        <v>45194</v>
      </c>
      <c r="C5" s="290" t="s">
        <v>125</v>
      </c>
      <c r="D5" s="291" t="str">
        <f>JL!C12</f>
        <v>Hovězí se strouháním</v>
      </c>
      <c r="E5" s="298" t="str">
        <f>JL!D13</f>
        <v>1a,3,9</v>
      </c>
    </row>
    <row r="6" spans="1:10" ht="18.95" customHeight="1">
      <c r="A6" s="520"/>
      <c r="C6" s="290" t="s">
        <v>126</v>
      </c>
      <c r="D6" s="291" t="str">
        <f>JL!C19</f>
        <v>Pečená vepřová kýta na česneku, dušený špenát, bramborové knedlíky (vepřové, česnek, cibule, mouka, špenát, mléko)</v>
      </c>
      <c r="E6" s="298" t="str">
        <f>JL!D21</f>
        <v>1a, 3, 6, 7</v>
      </c>
    </row>
    <row r="7" spans="1:10" ht="18.95" customHeight="1">
      <c r="A7" s="520"/>
      <c r="C7" s="290" t="s">
        <v>127</v>
      </c>
      <c r="D7" s="291" t="str">
        <f>JL!C23</f>
        <v>Rizoto z kuřecího masa, strouhaný sýr, okurka (kuřecí maso, zelenina, sůl, pepř, rýže, strouhaný sýr)</v>
      </c>
      <c r="E7" s="345" t="str">
        <f>JL!D25</f>
        <v>7,9,10</v>
      </c>
    </row>
    <row r="8" spans="1:10" ht="18.95" customHeight="1">
      <c r="A8" s="520"/>
      <c r="C8" s="290" t="s">
        <v>128</v>
      </c>
      <c r="D8" s="291" t="str">
        <f>JL!C27</f>
        <v>Čočka na kyselo s cibulkou, vařené vejce, chléb (čočka, cibule, mouka, ocet, cukr, pepř)</v>
      </c>
      <c r="E8" s="298" t="str">
        <f>JL!D29</f>
        <v>1a, 3, 7, 10, 9</v>
      </c>
    </row>
    <row r="9" spans="1:10" ht="18.95" customHeight="1">
      <c r="A9" s="520"/>
      <c r="C9" s="290" t="s">
        <v>129</v>
      </c>
      <c r="D9" s="291" t="str">
        <f>JL!C52</f>
        <v>340g  Zeleninový talíř s tuňákem a vejcem</v>
      </c>
      <c r="E9" s="298" t="str">
        <f>JL!D54</f>
        <v>4,9,3</v>
      </c>
    </row>
    <row r="10" spans="1:10" ht="18.95" customHeight="1">
      <c r="E10" s="292"/>
    </row>
    <row r="11" spans="1:10" ht="18.95" customHeight="1">
      <c r="A11" s="520">
        <f>A5+1</f>
        <v>45195</v>
      </c>
      <c r="B11" s="293">
        <f>B5+1</f>
        <v>45195</v>
      </c>
      <c r="C11" s="290" t="s">
        <v>125</v>
      </c>
      <c r="D11" s="291" t="str">
        <f>JL!F15</f>
        <v>Rajčatová sladkokyselá s rýží</v>
      </c>
      <c r="E11" s="291" t="str">
        <f>JL!G16</f>
        <v>1a,9,7</v>
      </c>
    </row>
    <row r="12" spans="1:10" ht="18.95" customHeight="1">
      <c r="A12" s="520"/>
      <c r="C12" s="290" t="s">
        <v>126</v>
      </c>
      <c r="D12" s="291" t="str">
        <f>JL!F19</f>
        <v>Vepřová krkovička na myslivecký způsob s okurkami, houbami a slaninou, houskové knedlíky</v>
      </c>
      <c r="E12" s="298" t="str">
        <f>JL!G21</f>
        <v>1a,3,7,10,9</v>
      </c>
    </row>
    <row r="13" spans="1:10" ht="18.95" customHeight="1">
      <c r="A13" s="520"/>
      <c r="C13" s="290" t="s">
        <v>127</v>
      </c>
      <c r="D13" s="291" t="str">
        <f>JL!F23</f>
        <v>Špagety s vepřovým ragú Bolognese sypané strouhaným sýrem (vepřové sekané, cibule, rajčata cerstvá i drcená, cukr, bylinky, česnek, mouka)</v>
      </c>
      <c r="E13" s="345" t="str">
        <f>JL!G25</f>
        <v>1a,3,7,10</v>
      </c>
    </row>
    <row r="14" spans="1:10" ht="18.95" customHeight="1">
      <c r="A14" s="520"/>
      <c r="C14" s="290" t="s">
        <v>128</v>
      </c>
      <c r="D14" s="291" t="str">
        <f>JL!F27</f>
        <v>Květákový mozeček, vařené brambory  (květák, kmín, vejce, sůl, máslo, muškátový květ)</v>
      </c>
      <c r="E14" s="298" t="str">
        <f>JL!G29</f>
        <v>3, 7, 12</v>
      </c>
    </row>
    <row r="15" spans="1:10" ht="18.95" customHeight="1">
      <c r="A15" s="520"/>
      <c r="C15" s="290" t="s">
        <v>129</v>
      </c>
      <c r="D15" s="291" t="str">
        <f>JL!F52</f>
        <v>340g Zeleninový talíř trhané vepřové maso</v>
      </c>
      <c r="E15" s="346">
        <f>JL!G54</f>
        <v>9.6</v>
      </c>
    </row>
    <row r="16" spans="1:10" ht="18.95" customHeight="1">
      <c r="E16" s="292"/>
    </row>
    <row r="17" spans="1:5" ht="18.95" customHeight="1">
      <c r="A17" s="520">
        <f>B17</f>
        <v>45196</v>
      </c>
      <c r="B17" s="293">
        <f>B11+1</f>
        <v>45196</v>
      </c>
      <c r="C17" s="290" t="s">
        <v>125</v>
      </c>
      <c r="D17" s="291" t="str">
        <f>JL!I12</f>
        <v>Slepičí vývar s nudlemi a zeleninou</v>
      </c>
      <c r="E17" s="291" t="str">
        <f>JL!J13</f>
        <v>1a,9,3</v>
      </c>
    </row>
    <row r="18" spans="1:5" ht="18.95" customHeight="1">
      <c r="A18" s="520"/>
      <c r="C18" s="290" t="s">
        <v>126</v>
      </c>
      <c r="D18" s="291" t="str">
        <f>JL!I19</f>
        <v>Smažené rybí filé, vařené brambory s máslem, citron</v>
      </c>
      <c r="E18" s="298" t="str">
        <f>JL!J21</f>
        <v>1a,3,6,7,4</v>
      </c>
    </row>
    <row r="19" spans="1:5" ht="18.95" customHeight="1">
      <c r="A19" s="520"/>
      <c r="C19" s="290" t="s">
        <v>127</v>
      </c>
      <c r="D19" s="291" t="str">
        <f>JL!I23</f>
        <v>Kuřecí směs Šuej-ču-žou, jasmínová rýže (kuřecí, sojová omáčka, vejce, chilli, zelenina, česnek, cukr, cibule)</v>
      </c>
      <c r="E19" s="345" t="str">
        <f>JL!J25</f>
        <v>1a, 3, 6, 9, 12</v>
      </c>
    </row>
    <row r="20" spans="1:5" ht="18.95" customHeight="1">
      <c r="A20" s="520"/>
      <c r="C20" s="290" t="s">
        <v>128</v>
      </c>
      <c r="D20" s="291" t="str">
        <f>JL!I27</f>
        <v>Spaghetti all´Arrabbiata se strouhaným parmazánem (těstoviny, cibule, česnek, feferonky, rajčata, sůl, pepř, tomato sugo, bylinky)</v>
      </c>
      <c r="E20" s="298" t="str">
        <f>JL!J29</f>
        <v>1a,3,7,10</v>
      </c>
    </row>
    <row r="21" spans="1:5" ht="18.95" customHeight="1">
      <c r="A21" s="520"/>
      <c r="C21" s="290" t="s">
        <v>129</v>
      </c>
      <c r="D21" s="291" t="str">
        <f>JL!I52</f>
        <v>340g  Studený salát s pečenou slaninou a Nivou</v>
      </c>
      <c r="E21" s="298" t="str">
        <f>JL!J54</f>
        <v>9,7,12</v>
      </c>
    </row>
    <row r="22" spans="1:5" ht="18.95" customHeight="1">
      <c r="E22" s="292"/>
    </row>
    <row r="23" spans="1:5" ht="18.95" customHeight="1">
      <c r="A23" s="520">
        <f>B23</f>
        <v>45197</v>
      </c>
      <c r="B23" s="293">
        <f>B17+1</f>
        <v>45197</v>
      </c>
      <c r="C23" s="290" t="s">
        <v>125</v>
      </c>
      <c r="D23" s="291" t="str">
        <f>JL!L15</f>
        <v>Fazolová s paprikou</v>
      </c>
      <c r="E23" s="291" t="str">
        <f>JL!M13</f>
        <v>1a,1d,1c,9</v>
      </c>
    </row>
    <row r="24" spans="1:5" ht="18.95" customHeight="1">
      <c r="A24" s="520"/>
      <c r="C24" s="290" t="s">
        <v>126</v>
      </c>
      <c r="D24" s="291" t="str">
        <f>JL!L19</f>
        <v>Pečená vepřová plec na majoránce se slaninou, bramborová kaše s výpekovou štávou</v>
      </c>
      <c r="E24" s="298" t="str">
        <f>JL!M21</f>
        <v>1a,7,12</v>
      </c>
    </row>
    <row r="25" spans="1:5" ht="18.95" customHeight="1">
      <c r="A25" s="520"/>
      <c r="C25" s="290" t="s">
        <v>127</v>
      </c>
      <c r="D25" s="291" t="str">
        <f>JL!L23</f>
        <v>Pečené vuřty na tmavém pivu s paprikami a feferonkami, čerstvý chléb</v>
      </c>
      <c r="E25" s="345" t="str">
        <f>JL!M25</f>
        <v>6,10,1a,1b,1d,12</v>
      </c>
    </row>
    <row r="26" spans="1:5" ht="18.95" customHeight="1">
      <c r="A26" s="520"/>
      <c r="C26" s="290" t="s">
        <v>128</v>
      </c>
      <c r="D26" s="291" t="str">
        <f>JL!L27</f>
        <v>Sójové Chilli con carne, jasmínová rýže (sójové maso, steril. fazole, koření chilli, rajčata, cibule, mouka, pepř, kukuřice)</v>
      </c>
      <c r="E26" s="298" t="str">
        <f>JL!M29</f>
        <v>6,1a,9,10</v>
      </c>
    </row>
    <row r="27" spans="1:5" ht="18.95" customHeight="1">
      <c r="A27" s="520"/>
      <c r="C27" s="290" t="s">
        <v>129</v>
      </c>
      <c r="D27" s="291" t="str">
        <f>JL!L52</f>
        <v>330g Zeleninový talíř s hermelínem a brusinkami</v>
      </c>
      <c r="E27" s="298" t="str">
        <f>JL!M54</f>
        <v>7,9,12</v>
      </c>
    </row>
    <row r="28" spans="1:5" ht="18.95" customHeight="1">
      <c r="E28" s="292"/>
    </row>
    <row r="29" spans="1:5" ht="18.95" customHeight="1">
      <c r="A29" s="520">
        <f>B29</f>
        <v>45198</v>
      </c>
      <c r="B29" s="293">
        <f>B23+1</f>
        <v>45198</v>
      </c>
      <c r="C29" s="290" t="s">
        <v>125</v>
      </c>
      <c r="D29" s="291" t="str">
        <f>JL!O12</f>
        <v>Hovězí s vaječnou sedlinou a zeleninou</v>
      </c>
      <c r="E29" s="291" t="str">
        <f>JL!P13</f>
        <v>1a,3,7,9</v>
      </c>
    </row>
    <row r="30" spans="1:5" ht="18.95" customHeight="1">
      <c r="A30" s="520"/>
      <c r="C30" s="290" t="s">
        <v>126</v>
      </c>
      <c r="D30" s="291" t="str">
        <f>JL!O19</f>
        <v>Hovězí pečeně štěpánská, dušená rýže (hovězí maso, cibule, slanina, vejce, sůl, pepř, mouka, kmín)</v>
      </c>
      <c r="E30" s="298" t="str">
        <f>JL!P21</f>
        <v>1a,3,10</v>
      </c>
    </row>
    <row r="31" spans="1:5" ht="18.95" customHeight="1">
      <c r="A31" s="520"/>
      <c r="C31" s="290" t="s">
        <v>127</v>
      </c>
      <c r="D31" s="291" t="str">
        <f>JL!O23</f>
        <v>Dalmátské čufty, vařené těstoviny (mleté maso, vejce, žemle, hrášek, lečo, smetana, koření čubrica, sůl, pepř, paprika, mouka, rajčata)</v>
      </c>
      <c r="E31" s="345" t="str">
        <f>JL!P25</f>
        <v>1a,3,7,10,9</v>
      </c>
    </row>
    <row r="32" spans="1:5" ht="18.95" customHeight="1">
      <c r="A32" s="520"/>
      <c r="C32" s="290" t="s">
        <v>128</v>
      </c>
      <c r="D32" s="291" t="str">
        <f>JL!O27</f>
        <v>Plněné domácí buchty, mléko  (polohrubá a hladká mouka, vejce, kvasnice, mléko, máslo, mák, tvaroh, cukr, sůl)</v>
      </c>
      <c r="E32" s="298" t="str">
        <f>JL!P29</f>
        <v>1a,3,7,12 + mák</v>
      </c>
    </row>
    <row r="33" spans="1:5" ht="18.95" customHeight="1">
      <c r="A33" s="520"/>
      <c r="C33" s="290" t="s">
        <v>129</v>
      </c>
      <c r="D33" s="291" t="str">
        <f>JL!O52</f>
        <v>350g Zeleninový talíř, pečené kuřecí kousky</v>
      </c>
      <c r="E33" s="298" t="str">
        <f>JL!P54</f>
        <v>1a,3,7,6</v>
      </c>
    </row>
    <row r="34" spans="1:5" ht="18.95" customHeight="1"/>
    <row r="35" spans="1:5" ht="18.95" customHeight="1"/>
    <row r="36" spans="1:5" ht="18.95" customHeight="1"/>
    <row r="37" spans="1:5" ht="18.95" customHeight="1"/>
    <row r="38" spans="1:5" ht="18.95" customHeight="1">
      <c r="D38" s="294"/>
    </row>
    <row r="39" spans="1:5" ht="18.95" customHeight="1"/>
    <row r="40" spans="1:5" ht="18.95" customHeight="1"/>
    <row r="41" spans="1:5" ht="18.95" customHeight="1"/>
    <row r="42" spans="1:5" ht="18.95" customHeight="1">
      <c r="B42" s="295"/>
    </row>
    <row r="43" spans="1:5" ht="18.95" customHeight="1">
      <c r="C43" s="296"/>
    </row>
    <row r="44" spans="1:5" ht="18.95" customHeight="1">
      <c r="C44" s="296"/>
    </row>
    <row r="45" spans="1:5" ht="18.95" customHeight="1">
      <c r="C45" s="296"/>
    </row>
    <row r="46" spans="1:5" ht="18.95" customHeight="1">
      <c r="C46" s="296"/>
    </row>
    <row r="47" spans="1:5" ht="18.95" customHeight="1">
      <c r="C47" s="296"/>
    </row>
    <row r="48" spans="1:5" ht="18.95" customHeight="1"/>
    <row r="49" spans="2:3" ht="18.95" customHeight="1"/>
    <row r="50" spans="2:3" ht="18.95" customHeight="1"/>
    <row r="51" spans="2:3" ht="18.95" customHeight="1"/>
    <row r="52" spans="2:3" ht="18.95" customHeight="1">
      <c r="B52" s="295"/>
    </row>
    <row r="53" spans="2:3" ht="18.95" customHeight="1">
      <c r="C53" s="296"/>
    </row>
    <row r="54" spans="2:3" ht="18.95" customHeight="1">
      <c r="C54" s="296"/>
    </row>
    <row r="55" spans="2:3" ht="18.95" customHeight="1">
      <c r="C55" s="296"/>
    </row>
    <row r="56" spans="2:3" ht="18.95" customHeight="1">
      <c r="C56" s="296"/>
    </row>
    <row r="57" spans="2:3" ht="18.95" customHeight="1">
      <c r="C57" s="296"/>
    </row>
    <row r="58" spans="2:3" ht="18.95" customHeight="1"/>
    <row r="59" spans="2:3" ht="18.95" customHeight="1"/>
    <row r="60" spans="2:3" ht="18.95" customHeight="1"/>
    <row r="61" spans="2:3" ht="18.95" customHeight="1"/>
    <row r="62" spans="2:3" ht="18.95" customHeight="1">
      <c r="B62" s="295"/>
    </row>
    <row r="63" spans="2:3" ht="18.95" customHeight="1">
      <c r="C63" s="296"/>
    </row>
    <row r="64" spans="2:3" ht="18.95" customHeight="1">
      <c r="C64" s="296"/>
    </row>
    <row r="65" spans="2:3" ht="18.95" customHeight="1">
      <c r="C65" s="296"/>
    </row>
    <row r="66" spans="2:3" ht="18.95" customHeight="1">
      <c r="C66" s="296"/>
    </row>
    <row r="67" spans="2:3" ht="18.95" customHeight="1">
      <c r="C67" s="296"/>
    </row>
    <row r="68" spans="2:3" ht="18.95" customHeight="1"/>
    <row r="69" spans="2:3" ht="18.95" customHeight="1"/>
    <row r="70" spans="2:3" ht="18.95" customHeight="1"/>
    <row r="71" spans="2:3" ht="18.95" customHeight="1"/>
    <row r="72" spans="2:3" ht="18.95" customHeight="1">
      <c r="B72" s="295"/>
    </row>
    <row r="73" spans="2:3" ht="18.95" customHeight="1">
      <c r="C73" s="296"/>
    </row>
    <row r="74" spans="2:3" ht="18.95" customHeight="1">
      <c r="C74" s="296"/>
    </row>
    <row r="75" spans="2:3" ht="18.95" customHeight="1">
      <c r="C75" s="296"/>
    </row>
    <row r="76" spans="2:3" ht="18.95" customHeight="1">
      <c r="C76" s="296"/>
    </row>
    <row r="77" spans="2:3" ht="18.95" customHeight="1">
      <c r="C77" s="296"/>
    </row>
    <row r="78" spans="2:3" ht="18.95" customHeight="1"/>
    <row r="79" spans="2:3" ht="18.95" customHeight="1"/>
    <row r="80" spans="2:3" ht="18.95" customHeight="1"/>
    <row r="81" spans="2:4" ht="18.95" customHeight="1"/>
    <row r="82" spans="2:4" ht="18.95" customHeight="1">
      <c r="B82" s="295"/>
    </row>
    <row r="83" spans="2:4" ht="18.95" customHeight="1">
      <c r="C83" s="296"/>
    </row>
    <row r="84" spans="2:4" ht="15" customHeight="1">
      <c r="C84" s="296"/>
    </row>
    <row r="85" spans="2:4" ht="15" customHeight="1">
      <c r="C85" s="296"/>
    </row>
    <row r="86" spans="2:4" ht="15" customHeight="1">
      <c r="C86" s="296"/>
    </row>
    <row r="87" spans="2:4" ht="15" customHeight="1">
      <c r="C87" s="296"/>
    </row>
    <row r="88" spans="2:4" ht="15" customHeight="1"/>
    <row r="89" spans="2:4" ht="15" customHeight="1"/>
    <row r="90" spans="2:4" ht="15" customHeight="1"/>
    <row r="91" spans="2:4" ht="15" customHeight="1">
      <c r="D91" s="294"/>
    </row>
    <row r="92" spans="2:4" ht="15" customHeight="1">
      <c r="D92" s="294"/>
    </row>
    <row r="93" spans="2:4" ht="15" customHeight="1"/>
    <row r="94" spans="2:4" ht="15" customHeight="1"/>
    <row r="95" spans="2:4" ht="15" customHeight="1"/>
    <row r="96" spans="2:4" ht="15" customHeight="1">
      <c r="B96" s="295"/>
    </row>
    <row r="97" spans="2:3" ht="15" customHeight="1">
      <c r="C97" s="296"/>
    </row>
    <row r="98" spans="2:3" ht="15" customHeight="1">
      <c r="C98" s="296"/>
    </row>
    <row r="99" spans="2:3" ht="15" customHeight="1">
      <c r="C99" s="296"/>
    </row>
    <row r="100" spans="2:3" ht="15" customHeight="1">
      <c r="C100" s="296"/>
    </row>
    <row r="101" spans="2:3" ht="15" customHeight="1">
      <c r="C101" s="296"/>
    </row>
    <row r="102" spans="2:3" ht="15" customHeight="1"/>
    <row r="103" spans="2:3" ht="15" customHeight="1"/>
    <row r="104" spans="2:3" ht="15" customHeight="1"/>
    <row r="105" spans="2:3" ht="15" customHeight="1"/>
    <row r="106" spans="2:3" ht="15" customHeight="1">
      <c r="B106" s="295"/>
    </row>
    <row r="107" spans="2:3" ht="15" customHeight="1">
      <c r="C107" s="296"/>
    </row>
    <row r="108" spans="2:3" ht="15" customHeight="1">
      <c r="C108" s="296"/>
    </row>
    <row r="109" spans="2:3" ht="15" customHeight="1">
      <c r="C109" s="296"/>
    </row>
    <row r="110" spans="2:3" ht="15" customHeight="1">
      <c r="C110" s="296"/>
    </row>
    <row r="111" spans="2:3" ht="15" customHeight="1">
      <c r="C111" s="296"/>
    </row>
    <row r="112" spans="2:3" ht="15" customHeight="1"/>
    <row r="113" spans="2:3" ht="15" customHeight="1"/>
    <row r="114" spans="2:3" ht="15" customHeight="1"/>
    <row r="115" spans="2:3" ht="15" customHeight="1"/>
    <row r="116" spans="2:3" ht="15" customHeight="1">
      <c r="B116" s="295"/>
    </row>
    <row r="117" spans="2:3" ht="15" customHeight="1">
      <c r="C117" s="296"/>
    </row>
    <row r="118" spans="2:3" ht="15" customHeight="1">
      <c r="C118" s="296"/>
    </row>
    <row r="119" spans="2:3" ht="15" customHeight="1">
      <c r="C119" s="296"/>
    </row>
    <row r="120" spans="2:3" ht="15" customHeight="1">
      <c r="C120" s="296"/>
    </row>
    <row r="121" spans="2:3" ht="15" customHeight="1">
      <c r="C121" s="296"/>
    </row>
    <row r="122" spans="2:3" ht="15" customHeight="1"/>
    <row r="123" spans="2:3" ht="15" customHeight="1"/>
    <row r="124" spans="2:3" ht="15" customHeight="1"/>
    <row r="125" spans="2:3" ht="15" customHeight="1"/>
    <row r="126" spans="2:3" ht="15" customHeight="1">
      <c r="B126" s="295"/>
    </row>
    <row r="127" spans="2:3" ht="15" customHeight="1">
      <c r="C127" s="296"/>
    </row>
    <row r="128" spans="2:3" ht="15" customHeight="1">
      <c r="C128" s="296"/>
    </row>
    <row r="129" spans="2:3" ht="15" customHeight="1">
      <c r="C129" s="296"/>
    </row>
    <row r="130" spans="2:3" ht="15" customHeight="1">
      <c r="C130" s="296"/>
    </row>
    <row r="131" spans="2:3" ht="15" customHeight="1">
      <c r="C131" s="296"/>
    </row>
    <row r="132" spans="2:3" ht="15" customHeight="1"/>
    <row r="133" spans="2:3" ht="15" customHeight="1"/>
    <row r="134" spans="2:3" ht="15" customHeight="1"/>
    <row r="135" spans="2:3" ht="15" customHeight="1"/>
    <row r="136" spans="2:3" ht="15" customHeight="1">
      <c r="B136" s="295"/>
    </row>
    <row r="137" spans="2:3" ht="15" customHeight="1">
      <c r="C137" s="296"/>
    </row>
    <row r="138" spans="2:3" ht="15" customHeight="1">
      <c r="C138" s="296"/>
    </row>
    <row r="139" spans="2:3" ht="15" customHeight="1">
      <c r="C139" s="296"/>
    </row>
    <row r="140" spans="2:3" ht="15" customHeight="1">
      <c r="C140" s="296"/>
    </row>
    <row r="141" spans="2:3" ht="15" customHeight="1">
      <c r="C141" s="296"/>
    </row>
    <row r="142" spans="2:3" ht="15" customHeight="1"/>
    <row r="143" spans="2:3" ht="15" customHeight="1"/>
    <row r="144" spans="2:3" ht="15" customHeight="1"/>
    <row r="145" spans="2:4" ht="15" customHeight="1"/>
    <row r="146" spans="2:4" ht="15" customHeight="1"/>
    <row r="147" spans="2:4" ht="15" customHeight="1">
      <c r="D147" s="294"/>
    </row>
    <row r="148" spans="2:4" ht="15" customHeight="1"/>
    <row r="149" spans="2:4" ht="15" customHeight="1"/>
    <row r="150" spans="2:4" ht="15" customHeight="1">
      <c r="B150" s="295"/>
    </row>
    <row r="151" spans="2:4" ht="15" customHeight="1">
      <c r="C151" s="296"/>
    </row>
    <row r="152" spans="2:4" ht="15" customHeight="1">
      <c r="C152" s="296"/>
    </row>
    <row r="153" spans="2:4" ht="15" customHeight="1">
      <c r="C153" s="296"/>
    </row>
    <row r="154" spans="2:4" ht="15" customHeight="1">
      <c r="C154" s="296"/>
    </row>
    <row r="155" spans="2:4" ht="15" customHeight="1">
      <c r="C155" s="296"/>
    </row>
    <row r="156" spans="2:4" ht="15" customHeight="1"/>
    <row r="157" spans="2:4" ht="15" customHeight="1"/>
    <row r="158" spans="2:4" ht="15" customHeight="1"/>
    <row r="159" spans="2:4" ht="15" customHeight="1"/>
    <row r="160" spans="2:4" ht="15" customHeight="1">
      <c r="B160" s="295"/>
    </row>
    <row r="161" spans="2:3" ht="15" customHeight="1">
      <c r="C161" s="296"/>
    </row>
    <row r="162" spans="2:3" ht="15" customHeight="1">
      <c r="C162" s="296"/>
    </row>
    <row r="163" spans="2:3" ht="15" customHeight="1">
      <c r="C163" s="296"/>
    </row>
    <row r="164" spans="2:3" ht="15" customHeight="1">
      <c r="C164" s="296"/>
    </row>
    <row r="165" spans="2:3" ht="15" customHeight="1">
      <c r="C165" s="296"/>
    </row>
    <row r="166" spans="2:3" ht="15" customHeight="1"/>
    <row r="167" spans="2:3" ht="15" customHeight="1"/>
    <row r="168" spans="2:3" ht="15" customHeight="1"/>
    <row r="169" spans="2:3" ht="15" customHeight="1"/>
    <row r="170" spans="2:3" ht="15" customHeight="1">
      <c r="B170" s="295"/>
    </row>
    <row r="171" spans="2:3" ht="15" customHeight="1">
      <c r="C171" s="296"/>
    </row>
    <row r="172" spans="2:3" ht="15" customHeight="1">
      <c r="C172" s="296"/>
    </row>
    <row r="173" spans="2:3" ht="15" customHeight="1">
      <c r="C173" s="296"/>
    </row>
    <row r="174" spans="2:3" ht="15" customHeight="1">
      <c r="C174" s="296"/>
    </row>
    <row r="175" spans="2:3" ht="15" customHeight="1">
      <c r="C175" s="296"/>
    </row>
    <row r="176" spans="2:3" ht="15" customHeight="1"/>
    <row r="177" spans="2:4" ht="15" customHeight="1"/>
    <row r="178" spans="2:4" ht="15" customHeight="1"/>
    <row r="179" spans="2:4" ht="15" customHeight="1"/>
    <row r="180" spans="2:4" ht="15" customHeight="1">
      <c r="B180" s="295"/>
    </row>
    <row r="181" spans="2:4" ht="15" customHeight="1">
      <c r="C181" s="296"/>
      <c r="D181" s="297"/>
    </row>
    <row r="182" spans="2:4" ht="15" customHeight="1">
      <c r="C182" s="296"/>
    </row>
    <row r="183" spans="2:4" ht="15" customHeight="1">
      <c r="C183" s="296"/>
    </row>
    <row r="184" spans="2:4" ht="15" customHeight="1">
      <c r="C184" s="296"/>
    </row>
    <row r="185" spans="2:4" ht="15" customHeight="1">
      <c r="C185" s="296"/>
      <c r="D185" s="297"/>
    </row>
    <row r="186" spans="2:4" ht="15" customHeight="1"/>
    <row r="187" spans="2:4" ht="15" customHeight="1"/>
    <row r="188" spans="2:4" ht="15" customHeight="1"/>
    <row r="189" spans="2:4" ht="15" customHeight="1"/>
    <row r="190" spans="2:4" ht="15" customHeight="1">
      <c r="B190" s="295"/>
    </row>
    <row r="191" spans="2:4" ht="15" customHeight="1">
      <c r="C191" s="296"/>
      <c r="D191" s="297"/>
    </row>
    <row r="192" spans="2:4" ht="15" customHeight="1">
      <c r="C192" s="296"/>
    </row>
    <row r="193" spans="3:4" ht="15" customHeight="1">
      <c r="C193" s="296"/>
    </row>
    <row r="194" spans="3:4" ht="15" customHeight="1">
      <c r="C194" s="296"/>
    </row>
    <row r="195" spans="3:4" ht="15" customHeight="1">
      <c r="C195" s="296"/>
      <c r="D195" s="297"/>
    </row>
    <row r="196" spans="3:4" ht="15" customHeight="1"/>
    <row r="197" spans="3:4" ht="15" customHeight="1"/>
    <row r="198" spans="3:4" ht="15" customHeight="1"/>
    <row r="199" spans="3:4" ht="15" customHeight="1"/>
    <row r="200" spans="3:4" ht="15" customHeight="1"/>
    <row r="201" spans="3:4" ht="15" customHeight="1"/>
  </sheetData>
  <sheetProtection selectLockedCells="1"/>
  <mergeCells count="5">
    <mergeCell ref="A5:A9"/>
    <mergeCell ref="A11:A15"/>
    <mergeCell ref="A17:A21"/>
    <mergeCell ref="A23:A27"/>
    <mergeCell ref="A29:A33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5" customWidth="1"/>
    <col min="2" max="2" width="10.140625" style="65" customWidth="1"/>
    <col min="3" max="4" width="15.7109375" style="65" customWidth="1"/>
    <col min="5" max="8" width="12.7109375" style="65" customWidth="1"/>
    <col min="9" max="10" width="12.7109375" style="65" hidden="1" customWidth="1"/>
    <col min="11" max="11" width="20.7109375" style="65" customWidth="1"/>
    <col min="12" max="13" width="12.7109375" style="65" customWidth="1"/>
    <col min="14" max="16384" width="9.140625" style="65"/>
  </cols>
  <sheetData>
    <row r="1" spans="1:13" ht="35.1" customHeight="1" thickTop="1" thickBot="1">
      <c r="A1" s="521" t="s">
        <v>56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3"/>
    </row>
    <row r="2" spans="1:13" s="70" customFormat="1" ht="18" customHeight="1" thickTop="1" thickBot="1">
      <c r="A2" s="66" t="s">
        <v>57</v>
      </c>
      <c r="B2" s="66" t="s">
        <v>58</v>
      </c>
      <c r="C2" s="67" t="s">
        <v>59</v>
      </c>
      <c r="D2" s="68" t="s">
        <v>60</v>
      </c>
      <c r="E2" s="524" t="s">
        <v>61</v>
      </c>
      <c r="F2" s="524"/>
      <c r="G2" s="524" t="s">
        <v>62</v>
      </c>
      <c r="H2" s="524"/>
      <c r="I2" s="524" t="s">
        <v>63</v>
      </c>
      <c r="J2" s="524"/>
      <c r="K2" s="69" t="s">
        <v>64</v>
      </c>
      <c r="L2" s="525" t="s">
        <v>65</v>
      </c>
      <c r="M2" s="525"/>
    </row>
    <row r="3" spans="1:13" s="75" customFormat="1" ht="15" customHeight="1" thickTop="1" thickBot="1">
      <c r="A3" s="535">
        <f>JL!B10</f>
        <v>45194</v>
      </c>
      <c r="B3" s="536" t="s">
        <v>51</v>
      </c>
      <c r="C3" s="537" t="str">
        <f>JL!C12</f>
        <v>Hovězí se strouháním</v>
      </c>
      <c r="D3" s="537" t="str">
        <f>JL!C15</f>
        <v>Zelňačka s klobásou a paprikou</v>
      </c>
      <c r="E3" s="71" t="s">
        <v>53</v>
      </c>
      <c r="F3" s="72" t="s">
        <v>55</v>
      </c>
      <c r="G3" s="71" t="s">
        <v>53</v>
      </c>
      <c r="H3" s="72" t="s">
        <v>55</v>
      </c>
      <c r="I3" s="71" t="s">
        <v>53</v>
      </c>
      <c r="J3" s="72" t="s">
        <v>55</v>
      </c>
      <c r="K3" s="73" t="s">
        <v>54</v>
      </c>
      <c r="L3" s="71"/>
      <c r="M3" s="74" t="s">
        <v>66</v>
      </c>
    </row>
    <row r="4" spans="1:13" s="77" customFormat="1" ht="35.1" customHeight="1" thickBot="1">
      <c r="A4" s="529"/>
      <c r="B4" s="530"/>
      <c r="C4" s="532"/>
      <c r="D4" s="532"/>
      <c r="E4" s="526" t="str">
        <f>JL!C19</f>
        <v>Pečená vepřová kýta na česneku, dušený špenát, bramborové knedlíky (vepřové, česnek, cibule, mouka, špenát, mléko)</v>
      </c>
      <c r="F4" s="527"/>
      <c r="G4" s="526" t="str">
        <f>JL!C23</f>
        <v>Rizoto z kuřecího masa, strouhaný sýr, okurka (kuřecí maso, zelenina, sůl, pepř, rýže, strouhaný sýr)</v>
      </c>
      <c r="H4" s="527"/>
      <c r="I4" s="526" t="str">
        <f>JL!E23</f>
        <v>2.</v>
      </c>
      <c r="J4" s="527"/>
      <c r="K4" s="76" t="str">
        <f>JL!C27</f>
        <v>Čočka na kyselo s cibulkou, vařené vejce, chléb (čočka, cibule, mouka, ocet, cukr, pepř)</v>
      </c>
      <c r="L4" s="526" t="str">
        <f>JL!C32</f>
        <v>Kuřecí prsa s brokolicí a sýrem, smažené hranolky (kuřecí prsa, máslo, cibule, sůl, pepř, olej, sýr eidamského typu 45%. Brokolice)</v>
      </c>
      <c r="M4" s="528"/>
    </row>
    <row r="5" spans="1:13" s="82" customFormat="1" ht="26.1" customHeight="1" thickBot="1">
      <c r="A5" s="529"/>
      <c r="B5" s="530"/>
      <c r="C5" s="78">
        <v>6.12</v>
      </c>
      <c r="D5" s="78">
        <v>5.43</v>
      </c>
      <c r="E5" s="79">
        <v>33.799999999999997</v>
      </c>
      <c r="F5" s="80">
        <v>37.36</v>
      </c>
      <c r="G5" s="79">
        <v>33.03</v>
      </c>
      <c r="H5" s="80"/>
      <c r="I5" s="79"/>
      <c r="J5" s="80"/>
      <c r="K5" s="78">
        <v>25.42</v>
      </c>
      <c r="L5" s="79"/>
      <c r="M5" s="81">
        <v>49.36</v>
      </c>
    </row>
    <row r="6" spans="1:13" s="75" customFormat="1" ht="15" customHeight="1" thickBot="1">
      <c r="A6" s="529">
        <f>A3+1</f>
        <v>45195</v>
      </c>
      <c r="B6" s="530" t="s">
        <v>6</v>
      </c>
      <c r="C6" s="531" t="str">
        <f>JL!F12</f>
        <v>Hanácká česneková se zeleninou a bramborami</v>
      </c>
      <c r="D6" s="531" t="str">
        <f>JL!F15</f>
        <v>Rajčatová sladkokyselá s rýží</v>
      </c>
      <c r="E6" s="83" t="s">
        <v>53</v>
      </c>
      <c r="F6" s="84" t="s">
        <v>55</v>
      </c>
      <c r="G6" s="83" t="s">
        <v>53</v>
      </c>
      <c r="H6" s="84" t="s">
        <v>55</v>
      </c>
      <c r="I6" s="83" t="s">
        <v>53</v>
      </c>
      <c r="J6" s="84" t="s">
        <v>55</v>
      </c>
      <c r="K6" s="85" t="s">
        <v>54</v>
      </c>
      <c r="L6" s="83"/>
      <c r="M6" s="86" t="s">
        <v>66</v>
      </c>
    </row>
    <row r="7" spans="1:13" s="77" customFormat="1" ht="35.1" customHeight="1" thickBot="1">
      <c r="A7" s="529"/>
      <c r="B7" s="530"/>
      <c r="C7" s="532"/>
      <c r="D7" s="532"/>
      <c r="E7" s="533" t="str">
        <f>JL!F19</f>
        <v>Vepřová krkovička na myslivecký způsob s okurkami, houbami a slaninou, houskové knedlíky</v>
      </c>
      <c r="F7" s="534"/>
      <c r="G7" s="533" t="str">
        <f>JL!F23</f>
        <v>Špagety s vepřovým ragú Bolognese sypané strouhaným sýrem (vepřové sekané, cibule, rajčata cerstvá i drcená, cukr, bylinky, česnek, mouka)</v>
      </c>
      <c r="H7" s="534"/>
      <c r="I7" s="533" t="e">
        <f>JL!#REF!</f>
        <v>#REF!</v>
      </c>
      <c r="J7" s="534"/>
      <c r="K7" s="87" t="str">
        <f>JL!F27</f>
        <v>Květákový mozeček, vařené brambory  (květák, kmín, vejce, sůl, máslo, muškátový květ)</v>
      </c>
      <c r="L7" s="538" t="str">
        <f>JL!F32</f>
        <v>PEČENÉ KRÁLIČÍ STEHNO NA ČESNEKU, DUŠENÝ LISTOVÝ ŠPENÁT, BRAMBOROVÉ KNEDLÍKY</v>
      </c>
      <c r="M7" s="539"/>
    </row>
    <row r="8" spans="1:13" s="82" customFormat="1" ht="26.1" customHeight="1" thickBot="1">
      <c r="A8" s="529"/>
      <c r="B8" s="530"/>
      <c r="C8" s="78">
        <v>6.38</v>
      </c>
      <c r="D8" s="78">
        <v>6.21</v>
      </c>
      <c r="E8" s="79">
        <v>37.67</v>
      </c>
      <c r="F8" s="80">
        <v>40.67</v>
      </c>
      <c r="G8" s="79">
        <v>33.21</v>
      </c>
      <c r="H8" s="80">
        <v>35.75</v>
      </c>
      <c r="I8" s="79"/>
      <c r="J8" s="80"/>
      <c r="K8" s="78">
        <v>29.48</v>
      </c>
      <c r="L8" s="79"/>
      <c r="M8" s="81">
        <v>48.44</v>
      </c>
    </row>
    <row r="9" spans="1:13" s="75" customFormat="1" ht="15" customHeight="1" thickBot="1">
      <c r="A9" s="529">
        <f t="shared" ref="A9" si="0">A6+1</f>
        <v>45196</v>
      </c>
      <c r="B9" s="530" t="s">
        <v>52</v>
      </c>
      <c r="C9" s="531" t="str">
        <f>JL!I12</f>
        <v>Slepičí vývar s nudlemi a zeleninou</v>
      </c>
      <c r="D9" s="531" t="str">
        <f>JL!I15</f>
        <v>Drchánková</v>
      </c>
      <c r="E9" s="83" t="s">
        <v>53</v>
      </c>
      <c r="F9" s="84" t="s">
        <v>55</v>
      </c>
      <c r="G9" s="83" t="s">
        <v>53</v>
      </c>
      <c r="H9" s="84" t="s">
        <v>55</v>
      </c>
      <c r="I9" s="83" t="s">
        <v>53</v>
      </c>
      <c r="J9" s="84" t="s">
        <v>55</v>
      </c>
      <c r="K9" s="85" t="s">
        <v>54</v>
      </c>
      <c r="L9" s="83"/>
      <c r="M9" s="86" t="s">
        <v>66</v>
      </c>
    </row>
    <row r="10" spans="1:13" s="77" customFormat="1" ht="35.1" customHeight="1" thickBot="1">
      <c r="A10" s="529"/>
      <c r="B10" s="530"/>
      <c r="C10" s="532"/>
      <c r="D10" s="532"/>
      <c r="E10" s="533" t="str">
        <f>JL!I19</f>
        <v>Smažené rybí filé, vařené brambory s máslem, citron</v>
      </c>
      <c r="F10" s="534"/>
      <c r="G10" s="533" t="str">
        <f>JL!I23</f>
        <v>Kuřecí směs Šuej-ču-žou, jasmínová rýže (kuřecí, sojová omáčka, vejce, chilli, zelenina, česnek, cukr, cibule)</v>
      </c>
      <c r="H10" s="534"/>
      <c r="I10" s="538" t="e">
        <f>JL!#REF!</f>
        <v>#REF!</v>
      </c>
      <c r="J10" s="540"/>
      <c r="K10" s="87" t="str">
        <f>JL!I27</f>
        <v>Spaghetti all´Arrabbiata se strouhaným parmazánem (těstoviny, cibule, česnek, feferonky, rajčata, sůl, pepř, tomato sugo, bylinky)</v>
      </c>
      <c r="L10" s="533" t="str">
        <f>JL!H32</f>
        <v>4.</v>
      </c>
      <c r="M10" s="541"/>
    </row>
    <row r="11" spans="1:13" s="82" customFormat="1" ht="26.1" customHeight="1" thickBot="1">
      <c r="A11" s="529"/>
      <c r="B11" s="530"/>
      <c r="C11" s="78">
        <v>6.91</v>
      </c>
      <c r="D11" s="78">
        <v>7.29</v>
      </c>
      <c r="E11" s="79">
        <v>32.56</v>
      </c>
      <c r="F11" s="80">
        <v>35.43</v>
      </c>
      <c r="G11" s="79">
        <v>29.46</v>
      </c>
      <c r="H11" s="80">
        <v>32.26</v>
      </c>
      <c r="I11" s="79"/>
      <c r="J11" s="80"/>
      <c r="K11" s="78">
        <v>26.95</v>
      </c>
      <c r="L11" s="79"/>
      <c r="M11" s="81">
        <v>48.32</v>
      </c>
    </row>
    <row r="12" spans="1:13" s="75" customFormat="1" ht="15" customHeight="1" thickBot="1">
      <c r="A12" s="529">
        <f t="shared" ref="A12" si="1">A9+1</f>
        <v>45197</v>
      </c>
      <c r="B12" s="530" t="s">
        <v>7</v>
      </c>
      <c r="C12" s="531" t="str">
        <f>JL!L12</f>
        <v>Ovarová</v>
      </c>
      <c r="D12" s="531" t="str">
        <f>JL!L15</f>
        <v>Fazolová s paprikou</v>
      </c>
      <c r="E12" s="83" t="s">
        <v>53</v>
      </c>
      <c r="F12" s="84" t="s">
        <v>55</v>
      </c>
      <c r="G12" s="83" t="s">
        <v>90</v>
      </c>
      <c r="H12" s="84"/>
      <c r="I12" s="83" t="s">
        <v>53</v>
      </c>
      <c r="J12" s="84" t="s">
        <v>55</v>
      </c>
      <c r="K12" s="85" t="s">
        <v>54</v>
      </c>
      <c r="L12" s="83"/>
      <c r="M12" s="86" t="s">
        <v>66</v>
      </c>
    </row>
    <row r="13" spans="1:13" s="77" customFormat="1" ht="35.1" customHeight="1" thickBot="1">
      <c r="A13" s="529"/>
      <c r="B13" s="530"/>
      <c r="C13" s="532"/>
      <c r="D13" s="532"/>
      <c r="E13" s="533" t="str">
        <f>JL!L19</f>
        <v>Pečená vepřová plec na majoránce se slaninou, bramborová kaše s výpekovou štávou</v>
      </c>
      <c r="F13" s="534"/>
      <c r="G13" s="533" t="str">
        <f>JL!L23</f>
        <v>Pečené vuřty na tmavém pivu s paprikami a feferonkami, čerstvý chléb</v>
      </c>
      <c r="H13" s="534"/>
      <c r="I13" s="533" t="e">
        <f>JL!#REF!</f>
        <v>#REF!</v>
      </c>
      <c r="J13" s="534"/>
      <c r="K13" s="87" t="str">
        <f>JL!L27</f>
        <v>Sójové Chilli con carne, jasmínová rýže (sójové maso, steril. fazole, koření chilli, rajčata, cibule, mouka, pepř, kukuřice)</v>
      </c>
      <c r="L13" s="538" t="str">
        <f>JL!L32</f>
        <v>Vepřový steak zapékaný se šunkou, fazolkami a sýrem, smažené bramborové krokety (vepřové maso, sůl, pepř, fazolky, šunka, sýr, mouka, cibule)</v>
      </c>
      <c r="M13" s="539"/>
    </row>
    <row r="14" spans="1:13" s="82" customFormat="1" ht="26.1" customHeight="1" thickBot="1">
      <c r="A14" s="529"/>
      <c r="B14" s="530"/>
      <c r="C14" s="78">
        <v>5.08</v>
      </c>
      <c r="D14" s="78">
        <v>7.12</v>
      </c>
      <c r="E14" s="79">
        <v>29.48</v>
      </c>
      <c r="F14" s="80"/>
      <c r="G14" s="79">
        <v>31.09</v>
      </c>
      <c r="H14" s="80"/>
      <c r="I14" s="79"/>
      <c r="J14" s="80"/>
      <c r="K14" s="78">
        <v>26.47</v>
      </c>
      <c r="L14" s="79"/>
      <c r="M14" s="81">
        <v>68.599999999999994</v>
      </c>
    </row>
    <row r="15" spans="1:13" s="75" customFormat="1" ht="15" customHeight="1" thickBot="1">
      <c r="A15" s="529">
        <f t="shared" ref="A15" si="2">A12+1</f>
        <v>45198</v>
      </c>
      <c r="B15" s="530" t="s">
        <v>8</v>
      </c>
      <c r="C15" s="531" t="str">
        <f>JL!O12</f>
        <v>Hovězí s vaječnou sedlinou a zeleninou</v>
      </c>
      <c r="D15" s="531" t="str">
        <f>JL!O15</f>
        <v>Bramborová</v>
      </c>
      <c r="E15" s="83" t="s">
        <v>53</v>
      </c>
      <c r="F15" s="84" t="s">
        <v>55</v>
      </c>
      <c r="G15" s="83" t="s">
        <v>53</v>
      </c>
      <c r="H15" s="84" t="s">
        <v>55</v>
      </c>
      <c r="I15" s="83" t="s">
        <v>53</v>
      </c>
      <c r="J15" s="84" t="s">
        <v>55</v>
      </c>
      <c r="K15" s="85" t="s">
        <v>54</v>
      </c>
      <c r="L15" s="83"/>
      <c r="M15" s="86" t="s">
        <v>66</v>
      </c>
    </row>
    <row r="16" spans="1:13" s="77" customFormat="1" ht="35.1" customHeight="1" thickBot="1">
      <c r="A16" s="529"/>
      <c r="B16" s="530"/>
      <c r="C16" s="532"/>
      <c r="D16" s="532"/>
      <c r="E16" s="533" t="str">
        <f>JL!O19</f>
        <v>Hovězí pečeně štěpánská, dušená rýže (hovězí maso, cibule, slanina, vejce, sůl, pepř, mouka, kmín)</v>
      </c>
      <c r="F16" s="534"/>
      <c r="G16" s="533" t="str">
        <f>JL!O23</f>
        <v>Dalmátské čufty, vařené těstoviny (mleté maso, vejce, žemle, hrášek, lečo, smetana, koření čubrica, sůl, pepř, paprika, mouka, rajčata)</v>
      </c>
      <c r="H16" s="534"/>
      <c r="I16" s="538" t="e">
        <f>JL!#REF!</f>
        <v>#REF!</v>
      </c>
      <c r="J16" s="540"/>
      <c r="K16" s="87" t="str">
        <f>JL!O27</f>
        <v>Plněné domácí buchty, mléko  (polohrubá a hladká mouka, vejce, kvasnice, mléko, máslo, mák, tvaroh, cukr, sůl)</v>
      </c>
      <c r="L16" s="533" t="str">
        <f>JL!O32</f>
        <v>MEXICKÉ BURRITO S KUŘECÍM MASEM, SALSA MEXICANA</v>
      </c>
      <c r="M16" s="541"/>
    </row>
    <row r="17" spans="1:13" s="82" customFormat="1" ht="26.1" customHeight="1" thickBot="1">
      <c r="A17" s="543"/>
      <c r="B17" s="544"/>
      <c r="C17" s="78">
        <v>6.67</v>
      </c>
      <c r="D17" s="78">
        <v>9.6300000000000008</v>
      </c>
      <c r="E17" s="79">
        <v>28.01</v>
      </c>
      <c r="F17" s="80">
        <v>31.08</v>
      </c>
      <c r="G17" s="79">
        <v>37.46</v>
      </c>
      <c r="H17" s="80"/>
      <c r="I17" s="79"/>
      <c r="J17" s="80"/>
      <c r="K17" s="78">
        <v>21.78</v>
      </c>
      <c r="L17" s="79"/>
      <c r="M17" s="81">
        <v>46.41</v>
      </c>
    </row>
    <row r="18" spans="1:13" ht="20.25" customHeight="1" thickTop="1">
      <c r="A18" s="88"/>
    </row>
    <row r="19" spans="1:13" ht="31.5" customHeight="1">
      <c r="A19" s="542" t="s">
        <v>67</v>
      </c>
      <c r="B19" s="542"/>
      <c r="C19" s="542"/>
      <c r="D19" s="542"/>
      <c r="E19" s="542"/>
      <c r="F19" s="542"/>
      <c r="G19" s="542"/>
      <c r="H19" s="542"/>
      <c r="I19" s="542"/>
      <c r="J19" s="542"/>
      <c r="K19" s="542"/>
      <c r="L19" s="542"/>
      <c r="M19" s="542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S63"/>
  <sheetViews>
    <sheetView view="pageBreakPreview" zoomScale="80" zoomScaleNormal="70" zoomScaleSheetLayoutView="80" workbookViewId="0">
      <selection activeCell="D6" sqref="D6"/>
    </sheetView>
  </sheetViews>
  <sheetFormatPr defaultRowHeight="15.75"/>
  <cols>
    <col min="1" max="1" width="15.7109375" style="249" customWidth="1"/>
    <col min="2" max="2" width="77.7109375" style="44" customWidth="1"/>
    <col min="3" max="3" width="0.140625" style="2" customWidth="1"/>
    <col min="4" max="5" width="10.5703125" style="2" hidden="1" customWidth="1"/>
    <col min="6" max="6" width="9.7109375" style="138" customWidth="1"/>
    <col min="7" max="7" width="8.7109375" style="139" customWidth="1"/>
    <col min="8" max="8" width="9.7109375" style="335" customWidth="1"/>
    <col min="9" max="9" width="9.7109375" style="139" customWidth="1"/>
    <col min="10" max="10" width="15.7109375" style="324" customWidth="1"/>
    <col min="11" max="11" width="10.85546875" style="139" hidden="1" customWidth="1"/>
    <col min="12" max="12" width="11.7109375" style="242" hidden="1" customWidth="1"/>
    <col min="13" max="13" width="8.7109375" style="173" customWidth="1"/>
    <col min="14" max="14" width="7.7109375" style="2" customWidth="1"/>
    <col min="15" max="16384" width="9.140625" style="2"/>
  </cols>
  <sheetData>
    <row r="1" spans="1:19" ht="22.5" customHeight="1" thickBot="1">
      <c r="A1" s="545" t="s">
        <v>10</v>
      </c>
      <c r="B1" s="546"/>
      <c r="C1" s="546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8"/>
      <c r="O1" s="1"/>
      <c r="P1" s="1"/>
      <c r="Q1" s="1"/>
      <c r="R1" s="1"/>
      <c r="S1" s="1"/>
    </row>
    <row r="2" spans="1:19" ht="4.1500000000000004" customHeight="1" thickBot="1">
      <c r="A2" s="549"/>
      <c r="B2" s="549"/>
      <c r="C2" s="119"/>
      <c r="D2" s="119"/>
      <c r="E2" s="119"/>
      <c r="F2" s="120"/>
      <c r="G2" s="121"/>
      <c r="H2" s="327"/>
      <c r="I2" s="122"/>
      <c r="J2" s="315"/>
      <c r="K2" s="122"/>
      <c r="L2" s="240"/>
      <c r="M2" s="170"/>
    </row>
    <row r="3" spans="1:19" ht="27.75" customHeight="1">
      <c r="A3" s="550"/>
      <c r="B3" s="550"/>
      <c r="C3" s="348" t="s">
        <v>78</v>
      </c>
      <c r="D3" s="348"/>
      <c r="E3" s="348" t="s">
        <v>79</v>
      </c>
      <c r="F3" s="347" t="s">
        <v>116</v>
      </c>
      <c r="G3" s="349" t="s">
        <v>82</v>
      </c>
      <c r="H3" s="343"/>
      <c r="I3" s="350" t="s">
        <v>117</v>
      </c>
      <c r="J3" s="351" t="s">
        <v>111</v>
      </c>
      <c r="K3" s="352" t="s">
        <v>113</v>
      </c>
      <c r="L3" s="353" t="s">
        <v>118</v>
      </c>
      <c r="M3" s="354" t="s">
        <v>83</v>
      </c>
      <c r="N3" s="348" t="s">
        <v>5</v>
      </c>
    </row>
    <row r="4" spans="1:19" s="150" customFormat="1" ht="24" customHeight="1">
      <c r="A4" s="145" t="s">
        <v>0</v>
      </c>
      <c r="B4" s="146">
        <f>JL!B10</f>
        <v>45194</v>
      </c>
      <c r="C4" s="199"/>
      <c r="D4" s="151"/>
      <c r="E4" s="166"/>
      <c r="F4" s="152"/>
      <c r="G4" s="203"/>
      <c r="H4" s="328"/>
      <c r="I4" s="152"/>
      <c r="J4" s="316"/>
      <c r="K4" s="153"/>
      <c r="L4" s="244"/>
      <c r="M4" s="171"/>
      <c r="N4" s="154"/>
    </row>
    <row r="5" spans="1:19" ht="20.100000000000001" customHeight="1">
      <c r="A5" s="123"/>
      <c r="B5" s="124" t="str">
        <f>JL!C12</f>
        <v>Hovězí se strouháním</v>
      </c>
      <c r="C5" s="125" t="s">
        <v>50</v>
      </c>
      <c r="D5" s="125"/>
      <c r="E5" s="90"/>
      <c r="F5" s="358">
        <f>F14</f>
        <v>50</v>
      </c>
      <c r="G5" s="359"/>
      <c r="H5" s="360"/>
      <c r="I5" s="386">
        <f>I14</f>
        <v>40</v>
      </c>
      <c r="J5" s="326"/>
      <c r="K5" s="362"/>
      <c r="L5" s="363"/>
      <c r="M5" s="364">
        <v>20</v>
      </c>
      <c r="N5" s="64">
        <f t="shared" ref="N5:N12" si="0">SUM(C5:M5)</f>
        <v>110</v>
      </c>
    </row>
    <row r="6" spans="1:19" ht="20.100000000000001" customHeight="1">
      <c r="A6" s="123"/>
      <c r="B6" s="124" t="str">
        <f>JL!C15</f>
        <v>Zelňačka s klobásou a paprikou</v>
      </c>
      <c r="C6" s="125" t="s">
        <v>50</v>
      </c>
      <c r="D6" s="125"/>
      <c r="E6" s="91"/>
      <c r="F6" s="365"/>
      <c r="G6" s="366"/>
      <c r="H6" s="360"/>
      <c r="I6" s="361"/>
      <c r="J6" s="326"/>
      <c r="K6" s="362"/>
      <c r="L6" s="363"/>
      <c r="M6" s="364">
        <v>30</v>
      </c>
      <c r="N6" s="64">
        <f t="shared" si="0"/>
        <v>30</v>
      </c>
    </row>
    <row r="7" spans="1:19" ht="19.5" customHeight="1">
      <c r="A7" s="344"/>
      <c r="B7" s="126" t="str">
        <f>JL!C19</f>
        <v>Pečená vepřová kýta na česneku, dušený špenát, bramborové knedlíky (vepřové, česnek, cibule, mouka, špenát, mléko)</v>
      </c>
      <c r="C7" s="125" t="s">
        <v>50</v>
      </c>
      <c r="D7" s="125"/>
      <c r="E7" s="91"/>
      <c r="F7" s="367">
        <v>25</v>
      </c>
      <c r="G7" s="368"/>
      <c r="H7" s="369"/>
      <c r="I7" s="374"/>
      <c r="J7" s="370"/>
      <c r="K7" s="371"/>
      <c r="L7" s="372"/>
      <c r="M7" s="373">
        <v>50</v>
      </c>
      <c r="N7" s="64">
        <f t="shared" si="0"/>
        <v>75</v>
      </c>
    </row>
    <row r="8" spans="1:19" ht="20.100000000000001" customHeight="1">
      <c r="A8" s="123"/>
      <c r="B8" s="124" t="str">
        <f>JL!C23</f>
        <v>Rizoto z kuřecího masa, strouhaný sýr, okurka (kuřecí maso, zelenina, sůl, pepř, rýže, strouhaný sýr)</v>
      </c>
      <c r="C8" s="125" t="s">
        <v>50</v>
      </c>
      <c r="D8" s="125"/>
      <c r="E8" s="91"/>
      <c r="F8" s="367">
        <v>20</v>
      </c>
      <c r="G8" s="368"/>
      <c r="H8" s="369"/>
      <c r="I8" s="374">
        <v>40</v>
      </c>
      <c r="J8" s="370"/>
      <c r="K8" s="371"/>
      <c r="L8" s="372"/>
      <c r="M8" s="373">
        <v>30</v>
      </c>
      <c r="N8" s="64">
        <f t="shared" si="0"/>
        <v>90</v>
      </c>
    </row>
    <row r="9" spans="1:19" ht="23.25" hidden="1" customHeight="1">
      <c r="A9" s="123"/>
      <c r="B9" s="124" t="e">
        <f>JL!#REF!</f>
        <v>#REF!</v>
      </c>
      <c r="C9" s="125"/>
      <c r="D9" s="125"/>
      <c r="E9" s="91"/>
      <c r="F9" s="367"/>
      <c r="G9" s="368"/>
      <c r="H9" s="369"/>
      <c r="I9" s="374"/>
      <c r="J9" s="370"/>
      <c r="K9" s="371"/>
      <c r="L9" s="372"/>
      <c r="M9" s="373"/>
      <c r="N9" s="64">
        <f t="shared" si="0"/>
        <v>0</v>
      </c>
    </row>
    <row r="10" spans="1:19" ht="20.100000000000001" customHeight="1">
      <c r="A10" s="127"/>
      <c r="B10" s="124" t="str">
        <f>JL!C27</f>
        <v>Čočka na kyselo s cibulkou, vařené vejce, chléb (čočka, cibule, mouka, ocet, cukr, pepř)</v>
      </c>
      <c r="C10" s="125" t="s">
        <v>50</v>
      </c>
      <c r="D10" s="125"/>
      <c r="E10" s="128"/>
      <c r="F10" s="375">
        <v>5</v>
      </c>
      <c r="G10" s="376"/>
      <c r="H10" s="369"/>
      <c r="I10" s="374"/>
      <c r="J10" s="370"/>
      <c r="K10" s="371"/>
      <c r="L10" s="372"/>
      <c r="M10" s="377">
        <v>10</v>
      </c>
      <c r="N10" s="64">
        <f t="shared" si="0"/>
        <v>15</v>
      </c>
    </row>
    <row r="11" spans="1:19" ht="23.25" hidden="1" customHeight="1">
      <c r="A11" s="123"/>
      <c r="B11" s="124" t="e">
        <f>JL!#REF!</f>
        <v>#REF!</v>
      </c>
      <c r="C11" s="125"/>
      <c r="D11" s="125"/>
      <c r="E11" s="128"/>
      <c r="F11" s="375"/>
      <c r="G11" s="376"/>
      <c r="H11" s="378"/>
      <c r="I11" s="374"/>
      <c r="J11" s="370"/>
      <c r="K11" s="371"/>
      <c r="L11" s="372"/>
      <c r="M11" s="377"/>
      <c r="N11" s="64">
        <f t="shared" si="0"/>
        <v>0</v>
      </c>
    </row>
    <row r="12" spans="1:19" ht="20.100000000000001" customHeight="1" thickBot="1">
      <c r="A12" s="229"/>
      <c r="B12" s="129" t="str">
        <f>JL!C32</f>
        <v>Kuřecí prsa s brokolicí a sýrem, smažené hranolky (kuřecí prsa, máslo, cibule, sůl, pepř, olej, sýr eidamského typu 45%. Brokolice)</v>
      </c>
      <c r="C12" s="200" t="s">
        <v>50</v>
      </c>
      <c r="D12" s="130"/>
      <c r="E12" s="128"/>
      <c r="F12" s="375"/>
      <c r="G12" s="376"/>
      <c r="H12" s="369"/>
      <c r="I12" s="379"/>
      <c r="J12" s="380"/>
      <c r="K12" s="381"/>
      <c r="L12" s="382"/>
      <c r="M12" s="377">
        <v>10</v>
      </c>
      <c r="N12" s="131">
        <f t="shared" si="0"/>
        <v>10</v>
      </c>
    </row>
    <row r="13" spans="1:19" s="157" customFormat="1" ht="20.100000000000001" customHeight="1" thickBot="1">
      <c r="A13" s="132"/>
      <c r="B13" s="198"/>
      <c r="C13" s="175"/>
      <c r="D13" s="155"/>
      <c r="E13" s="133"/>
      <c r="F13" s="156"/>
      <c r="G13" s="155"/>
      <c r="H13" s="329"/>
      <c r="I13" s="238"/>
      <c r="J13" s="317"/>
      <c r="K13" s="234"/>
      <c r="L13" s="245"/>
      <c r="M13" s="134"/>
      <c r="N13" s="239">
        <f>I13</f>
        <v>0</v>
      </c>
    </row>
    <row r="14" spans="1:19" ht="19.5" customHeight="1" thickBot="1">
      <c r="A14" s="4"/>
      <c r="B14" s="135"/>
      <c r="C14" s="201">
        <f>SUM(C7:C12)</f>
        <v>0</v>
      </c>
      <c r="D14" s="165"/>
      <c r="E14" s="167">
        <f>E12+E10+E9+E8+E7+E13</f>
        <v>0</v>
      </c>
      <c r="F14" s="280">
        <f>SUM(F7:F13)</f>
        <v>50</v>
      </c>
      <c r="G14" s="325">
        <f>SUM(G7:G13)</f>
        <v>0</v>
      </c>
      <c r="H14" s="330"/>
      <c r="I14" s="280">
        <f>SUM(I7:I13)</f>
        <v>40</v>
      </c>
      <c r="J14" s="318">
        <f>SUM(J7:J13)</f>
        <v>0</v>
      </c>
      <c r="K14" s="280">
        <f>SUM(K7:K13)</f>
        <v>0</v>
      </c>
      <c r="L14" s="280">
        <f>SUM(L7:L13)</f>
        <v>0</v>
      </c>
      <c r="M14" s="174">
        <f>M7+M8+M9+M10+M11+M12+M13</f>
        <v>100</v>
      </c>
      <c r="N14" s="184">
        <f>N12+N10+N8+N7+N13</f>
        <v>190</v>
      </c>
    </row>
    <row r="15" spans="1:19" s="150" customFormat="1" ht="23.25" customHeight="1">
      <c r="A15" s="145" t="s">
        <v>1</v>
      </c>
      <c r="B15" s="146">
        <f>SUM(B4+1)</f>
        <v>45195</v>
      </c>
      <c r="C15" s="176" t="s">
        <v>50</v>
      </c>
      <c r="D15" s="147"/>
      <c r="E15" s="168"/>
      <c r="F15" s="148"/>
      <c r="G15" s="202"/>
      <c r="H15" s="331"/>
      <c r="I15" s="232"/>
      <c r="J15" s="319"/>
      <c r="K15" s="236"/>
      <c r="L15" s="247"/>
      <c r="M15" s="172"/>
      <c r="N15" s="149"/>
    </row>
    <row r="16" spans="1:19" ht="20.100000000000001" customHeight="1">
      <c r="A16" s="123"/>
      <c r="B16" s="124" t="str">
        <f>REPT(JL!F12,1)</f>
        <v>Hanácká česneková se zeleninou a bramborami</v>
      </c>
      <c r="C16" s="125" t="s">
        <v>50</v>
      </c>
      <c r="D16" s="125"/>
      <c r="E16" s="90"/>
      <c r="F16" s="358"/>
      <c r="G16" s="359"/>
      <c r="H16" s="360"/>
      <c r="I16" s="358"/>
      <c r="J16" s="326"/>
      <c r="K16" s="362"/>
      <c r="L16" s="363"/>
      <c r="M16" s="364">
        <v>25</v>
      </c>
      <c r="N16" s="64">
        <f t="shared" ref="N16:N23" si="1">SUM(C16:M16)</f>
        <v>25</v>
      </c>
    </row>
    <row r="17" spans="1:14" ht="20.100000000000001" customHeight="1">
      <c r="A17" s="123"/>
      <c r="B17" s="124" t="str">
        <f>REPT(JL!F15,1)</f>
        <v>Rajčatová sladkokyselá s rýží</v>
      </c>
      <c r="C17" s="125" t="s">
        <v>50</v>
      </c>
      <c r="D17" s="125"/>
      <c r="E17" s="91"/>
      <c r="F17" s="365">
        <f>F25</f>
        <v>50</v>
      </c>
      <c r="G17" s="366"/>
      <c r="H17" s="360"/>
      <c r="I17" s="387">
        <f>I25</f>
        <v>40</v>
      </c>
      <c r="J17" s="326"/>
      <c r="K17" s="362"/>
      <c r="L17" s="363"/>
      <c r="M17" s="364">
        <v>30</v>
      </c>
      <c r="N17" s="64">
        <f t="shared" si="1"/>
        <v>120</v>
      </c>
    </row>
    <row r="18" spans="1:14" ht="20.100000000000001" customHeight="1">
      <c r="A18" s="312"/>
      <c r="B18" s="126" t="str">
        <f>JL!F19</f>
        <v>Vepřová krkovička na myslivecký způsob s okurkami, houbami a slaninou, houskové knedlíky</v>
      </c>
      <c r="C18" s="125" t="s">
        <v>50</v>
      </c>
      <c r="D18" s="125"/>
      <c r="E18" s="91"/>
      <c r="F18" s="367">
        <v>25</v>
      </c>
      <c r="G18" s="368"/>
      <c r="H18" s="369"/>
      <c r="I18" s="374"/>
      <c r="J18" s="370"/>
      <c r="K18" s="371"/>
      <c r="L18" s="372"/>
      <c r="M18" s="373">
        <v>45</v>
      </c>
      <c r="N18" s="64">
        <f t="shared" si="1"/>
        <v>70</v>
      </c>
    </row>
    <row r="19" spans="1:14" ht="20.100000000000001" customHeight="1">
      <c r="A19" s="123"/>
      <c r="B19" s="230" t="str">
        <f>REPT(JL!F23,1)</f>
        <v>Špagety s vepřovým ragú Bolognese sypané strouhaným sýrem (vepřové sekané, cibule, rajčata cerstvá i drcená, cukr, bylinky, česnek, mouka)</v>
      </c>
      <c r="C19" s="125" t="s">
        <v>50</v>
      </c>
      <c r="D19" s="125"/>
      <c r="E19" s="91"/>
      <c r="F19" s="367">
        <v>20</v>
      </c>
      <c r="G19" s="368"/>
      <c r="H19" s="369"/>
      <c r="I19" s="374"/>
      <c r="J19" s="370"/>
      <c r="K19" s="371"/>
      <c r="L19" s="372"/>
      <c r="M19" s="373">
        <v>40</v>
      </c>
      <c r="N19" s="64">
        <f t="shared" si="1"/>
        <v>60</v>
      </c>
    </row>
    <row r="20" spans="1:14" ht="23.25" hidden="1" customHeight="1">
      <c r="A20" s="123"/>
      <c r="B20" s="124" t="e">
        <f>REPT(JL!#REF!,1)</f>
        <v>#REF!</v>
      </c>
      <c r="C20" s="125"/>
      <c r="D20" s="125"/>
      <c r="E20" s="91"/>
      <c r="F20" s="367"/>
      <c r="G20" s="368"/>
      <c r="H20" s="369"/>
      <c r="I20" s="374"/>
      <c r="J20" s="370"/>
      <c r="K20" s="371"/>
      <c r="L20" s="372"/>
      <c r="M20" s="373"/>
      <c r="N20" s="64">
        <f t="shared" si="1"/>
        <v>0</v>
      </c>
    </row>
    <row r="21" spans="1:14" ht="20.100000000000001" customHeight="1">
      <c r="A21" s="127"/>
      <c r="B21" s="124" t="str">
        <f>JL!F27</f>
        <v>Květákový mozeček, vařené brambory  (květák, kmín, vejce, sůl, máslo, muškátový květ)</v>
      </c>
      <c r="C21" s="125" t="s">
        <v>50</v>
      </c>
      <c r="D21" s="125"/>
      <c r="E21" s="128"/>
      <c r="F21" s="375">
        <v>5</v>
      </c>
      <c r="G21" s="376"/>
      <c r="H21" s="369"/>
      <c r="I21" s="374">
        <v>40</v>
      </c>
      <c r="J21" s="370"/>
      <c r="K21" s="371"/>
      <c r="L21" s="372"/>
      <c r="M21" s="377">
        <v>10</v>
      </c>
      <c r="N21" s="64">
        <f t="shared" si="1"/>
        <v>55</v>
      </c>
    </row>
    <row r="22" spans="1:14" ht="23.25" hidden="1" customHeight="1">
      <c r="A22" s="123"/>
      <c r="B22" s="124" t="e">
        <f>REPT(JL!#REF!,1)</f>
        <v>#REF!</v>
      </c>
      <c r="C22" s="125"/>
      <c r="D22" s="125"/>
      <c r="E22" s="128"/>
      <c r="F22" s="375"/>
      <c r="G22" s="376"/>
      <c r="H22" s="378"/>
      <c r="I22" s="374"/>
      <c r="J22" s="370"/>
      <c r="K22" s="371"/>
      <c r="L22" s="372"/>
      <c r="M22" s="377"/>
      <c r="N22" s="64">
        <f t="shared" si="1"/>
        <v>0</v>
      </c>
    </row>
    <row r="23" spans="1:14" ht="20.100000000000001" customHeight="1" thickBot="1">
      <c r="A23" s="229"/>
      <c r="B23" s="126" t="str">
        <f>JL!F32</f>
        <v>PEČENÉ KRÁLIČÍ STEHNO NA ČESNEKU, DUŠENÝ LISTOVÝ ŠPENÁT, BRAMBOROVÉ KNEDLÍKY</v>
      </c>
      <c r="C23" s="200" t="s">
        <v>50</v>
      </c>
      <c r="D23" s="130"/>
      <c r="E23" s="128"/>
      <c r="F23" s="375"/>
      <c r="G23" s="376"/>
      <c r="H23" s="369"/>
      <c r="I23" s="379"/>
      <c r="J23" s="380"/>
      <c r="K23" s="381"/>
      <c r="L23" s="382"/>
      <c r="M23" s="377">
        <v>10</v>
      </c>
      <c r="N23" s="131">
        <f t="shared" si="1"/>
        <v>10</v>
      </c>
    </row>
    <row r="24" spans="1:14" s="157" customFormat="1" ht="20.100000000000001" customHeight="1" thickBot="1">
      <c r="A24" s="132"/>
      <c r="B24" s="198"/>
      <c r="C24" s="175"/>
      <c r="D24" s="155"/>
      <c r="E24" s="133"/>
      <c r="F24" s="156"/>
      <c r="G24" s="155"/>
      <c r="H24" s="329"/>
      <c r="I24" s="238"/>
      <c r="J24" s="317"/>
      <c r="K24" s="234"/>
      <c r="L24" s="245"/>
      <c r="M24" s="134"/>
      <c r="N24" s="239">
        <f>I24</f>
        <v>0</v>
      </c>
    </row>
    <row r="25" spans="1:14" ht="20.25" customHeight="1" thickBot="1">
      <c r="A25" s="4"/>
      <c r="B25" s="136"/>
      <c r="C25" s="201">
        <f>SUM(C18:C23)</f>
        <v>0</v>
      </c>
      <c r="D25" s="165"/>
      <c r="E25" s="167">
        <f>E23+E21+E20+E19+E18+E24</f>
        <v>0</v>
      </c>
      <c r="F25" s="280">
        <f>SUM(F18:F24)</f>
        <v>50</v>
      </c>
      <c r="G25" s="325">
        <f>SUM(G18:G23)</f>
        <v>0</v>
      </c>
      <c r="H25" s="330"/>
      <c r="I25" s="231">
        <f>I23+I21+I20+I19+I18</f>
        <v>40</v>
      </c>
      <c r="J25" s="320"/>
      <c r="K25" s="235">
        <f>K23+K21+K20+K19+K18</f>
        <v>0</v>
      </c>
      <c r="L25" s="246"/>
      <c r="M25" s="174">
        <f>M18+M19+M20+M21+M22+M23</f>
        <v>105</v>
      </c>
      <c r="N25" s="184">
        <f>N23+N21+N19+N18</f>
        <v>195</v>
      </c>
    </row>
    <row r="26" spans="1:14" s="150" customFormat="1" ht="24.75" customHeight="1">
      <c r="A26" s="145" t="s">
        <v>2</v>
      </c>
      <c r="B26" s="146">
        <f>SUM(B15+1)</f>
        <v>45196</v>
      </c>
      <c r="C26" s="176"/>
      <c r="D26" s="147"/>
      <c r="E26" s="168"/>
      <c r="F26" s="148"/>
      <c r="G26" s="202"/>
      <c r="H26" s="331"/>
      <c r="I26" s="232"/>
      <c r="J26" s="319"/>
      <c r="K26" s="236"/>
      <c r="L26" s="247"/>
      <c r="M26" s="172"/>
      <c r="N26" s="149"/>
    </row>
    <row r="27" spans="1:14" ht="19.5" customHeight="1">
      <c r="A27" s="123"/>
      <c r="B27" s="124" t="str">
        <f>REPT(JL!I12,1)</f>
        <v>Slepičí vývar s nudlemi a zeleninou</v>
      </c>
      <c r="C27" s="125" t="s">
        <v>50</v>
      </c>
      <c r="D27" s="125"/>
      <c r="E27" s="90"/>
      <c r="F27" s="358">
        <f>F36</f>
        <v>45</v>
      </c>
      <c r="G27" s="359"/>
      <c r="H27" s="360"/>
      <c r="I27" s="386">
        <f>I36</f>
        <v>40</v>
      </c>
      <c r="J27" s="326"/>
      <c r="K27" s="362"/>
      <c r="L27" s="363"/>
      <c r="M27" s="364">
        <v>25</v>
      </c>
      <c r="N27" s="64">
        <f t="shared" ref="N27:N34" si="2">SUM(C27:M27)</f>
        <v>110</v>
      </c>
    </row>
    <row r="28" spans="1:14" ht="20.100000000000001" customHeight="1">
      <c r="A28" s="123"/>
      <c r="B28" s="124" t="str">
        <f>REPT(JL!I15,1)</f>
        <v>Drchánková</v>
      </c>
      <c r="C28" s="125" t="s">
        <v>50</v>
      </c>
      <c r="D28" s="125"/>
      <c r="E28" s="91"/>
      <c r="F28" s="365"/>
      <c r="G28" s="366"/>
      <c r="H28" s="360"/>
      <c r="I28" s="361"/>
      <c r="J28" s="326"/>
      <c r="K28" s="362"/>
      <c r="L28" s="363"/>
      <c r="M28" s="364">
        <v>25</v>
      </c>
      <c r="N28" s="64">
        <f t="shared" si="2"/>
        <v>25</v>
      </c>
    </row>
    <row r="29" spans="1:14" ht="20.100000000000001" customHeight="1">
      <c r="A29" s="312"/>
      <c r="B29" s="126" t="str">
        <f>REPT(JL!I19,1)</f>
        <v>Smažené rybí filé, vařené brambory s máslem, citron</v>
      </c>
      <c r="C29" s="125" t="s">
        <v>50</v>
      </c>
      <c r="D29" s="125"/>
      <c r="E29" s="91"/>
      <c r="F29" s="367">
        <v>20</v>
      </c>
      <c r="G29" s="368"/>
      <c r="H29" s="369"/>
      <c r="I29" s="374">
        <v>40</v>
      </c>
      <c r="J29" s="370"/>
      <c r="K29" s="371"/>
      <c r="L29" s="372"/>
      <c r="M29" s="373">
        <v>50</v>
      </c>
      <c r="N29" s="64">
        <f t="shared" si="2"/>
        <v>110</v>
      </c>
    </row>
    <row r="30" spans="1:14" ht="20.100000000000001" customHeight="1">
      <c r="A30" s="123"/>
      <c r="B30" s="124" t="str">
        <f>REPT(JL!I23,1)</f>
        <v>Kuřecí směs Šuej-ču-žou, jasmínová rýže (kuřecí, sojová omáčka, vejce, chilli, zelenina, česnek, cukr, cibule)</v>
      </c>
      <c r="C30" s="125" t="s">
        <v>50</v>
      </c>
      <c r="D30" s="125"/>
      <c r="E30" s="91"/>
      <c r="F30" s="367">
        <v>20</v>
      </c>
      <c r="G30" s="368"/>
      <c r="H30" s="369"/>
      <c r="I30" s="374"/>
      <c r="J30" s="370"/>
      <c r="K30" s="371"/>
      <c r="L30" s="372"/>
      <c r="M30" s="373">
        <v>40</v>
      </c>
      <c r="N30" s="64">
        <f t="shared" si="2"/>
        <v>60</v>
      </c>
    </row>
    <row r="31" spans="1:14" ht="23.25" hidden="1" customHeight="1">
      <c r="A31" s="123"/>
      <c r="B31" s="126" t="e">
        <f>REPT(JL!#REF!,1)</f>
        <v>#REF!</v>
      </c>
      <c r="C31" s="125"/>
      <c r="D31" s="125"/>
      <c r="E31" s="91"/>
      <c r="F31" s="367"/>
      <c r="G31" s="368"/>
      <c r="H31" s="369"/>
      <c r="I31" s="374"/>
      <c r="J31" s="370"/>
      <c r="K31" s="371"/>
      <c r="L31" s="372"/>
      <c r="M31" s="373"/>
      <c r="N31" s="64">
        <f t="shared" si="2"/>
        <v>0</v>
      </c>
    </row>
    <row r="32" spans="1:14" ht="20.100000000000001" customHeight="1">
      <c r="A32" s="127"/>
      <c r="B32" s="124" t="str">
        <f>JL!I27</f>
        <v>Spaghetti all´Arrabbiata se strouhaným parmazánem (těstoviny, cibule, česnek, feferonky, rajčata, sůl, pepř, tomato sugo, bylinky)</v>
      </c>
      <c r="C32" s="125" t="s">
        <v>50</v>
      </c>
      <c r="D32" s="125"/>
      <c r="E32" s="128"/>
      <c r="F32" s="375">
        <v>5</v>
      </c>
      <c r="G32" s="376"/>
      <c r="H32" s="369"/>
      <c r="I32" s="374"/>
      <c r="J32" s="370"/>
      <c r="K32" s="371"/>
      <c r="L32" s="372"/>
      <c r="M32" s="377">
        <v>15</v>
      </c>
      <c r="N32" s="64">
        <f t="shared" si="2"/>
        <v>20</v>
      </c>
    </row>
    <row r="33" spans="1:14" ht="23.25" hidden="1" customHeight="1">
      <c r="A33" s="123"/>
      <c r="B33" s="124" t="e">
        <f>REPT(JL!#REF!,1)</f>
        <v>#REF!</v>
      </c>
      <c r="C33" s="125"/>
      <c r="D33" s="125"/>
      <c r="E33" s="128"/>
      <c r="F33" s="375"/>
      <c r="G33" s="376"/>
      <c r="H33" s="378"/>
      <c r="I33" s="374"/>
      <c r="J33" s="370"/>
      <c r="K33" s="371"/>
      <c r="L33" s="372"/>
      <c r="M33" s="377"/>
      <c r="N33" s="64">
        <f t="shared" si="2"/>
        <v>0</v>
      </c>
    </row>
    <row r="34" spans="1:14" ht="20.100000000000001" customHeight="1" thickBot="1">
      <c r="A34" s="229"/>
      <c r="B34" s="230" t="str">
        <f>JL!I32</f>
        <v>Kuřecí steak zapečený s anglickou slaninou a uzenými rajčaty se sýrem, smažené hranolky</v>
      </c>
      <c r="C34" s="200" t="s">
        <v>50</v>
      </c>
      <c r="D34" s="130"/>
      <c r="E34" s="128"/>
      <c r="F34" s="375"/>
      <c r="G34" s="376"/>
      <c r="H34" s="369"/>
      <c r="I34" s="379"/>
      <c r="J34" s="380"/>
      <c r="K34" s="381"/>
      <c r="L34" s="382"/>
      <c r="M34" s="377">
        <v>10</v>
      </c>
      <c r="N34" s="131">
        <f t="shared" si="2"/>
        <v>10</v>
      </c>
    </row>
    <row r="35" spans="1:14" s="157" customFormat="1" ht="20.100000000000001" customHeight="1" thickBot="1">
      <c r="A35" s="132"/>
      <c r="B35" s="198"/>
      <c r="C35" s="175"/>
      <c r="D35" s="155"/>
      <c r="E35" s="133"/>
      <c r="F35" s="156"/>
      <c r="G35" s="155"/>
      <c r="H35" s="329"/>
      <c r="I35" s="238"/>
      <c r="J35" s="317"/>
      <c r="K35" s="234"/>
      <c r="L35" s="245"/>
      <c r="M35" s="134"/>
      <c r="N35" s="239">
        <f>I35</f>
        <v>0</v>
      </c>
    </row>
    <row r="36" spans="1:14" ht="20.25" customHeight="1" thickBot="1">
      <c r="A36" s="4"/>
      <c r="B36" s="135"/>
      <c r="C36" s="201">
        <f>SUM(C29:C34)</f>
        <v>0</v>
      </c>
      <c r="D36" s="165"/>
      <c r="E36" s="167">
        <f>E34+E32+E31+E30+E29+E35</f>
        <v>0</v>
      </c>
      <c r="F36" s="280">
        <f>SUM(F29:F35)</f>
        <v>45</v>
      </c>
      <c r="G36" s="325">
        <f>SUM(G29:G34)</f>
        <v>0</v>
      </c>
      <c r="H36" s="330"/>
      <c r="I36" s="231">
        <f>I34+I32+I31+I30+I29</f>
        <v>40</v>
      </c>
      <c r="J36" s="320"/>
      <c r="K36" s="235">
        <f>K34+K32+K31+K30+K29</f>
        <v>0</v>
      </c>
      <c r="L36" s="246"/>
      <c r="M36" s="174">
        <f>M29+M30+M31+M32+M33+M34</f>
        <v>115</v>
      </c>
      <c r="N36" s="184">
        <f>N34+N32+N30+N29</f>
        <v>200</v>
      </c>
    </row>
    <row r="37" spans="1:14" s="150" customFormat="1" ht="23.25" customHeight="1">
      <c r="A37" s="145" t="s">
        <v>3</v>
      </c>
      <c r="B37" s="146">
        <f>SUM(B26+1)</f>
        <v>45197</v>
      </c>
      <c r="C37" s="176"/>
      <c r="D37" s="147"/>
      <c r="E37" s="168"/>
      <c r="F37" s="148"/>
      <c r="G37" s="202"/>
      <c r="H37" s="331"/>
      <c r="I37" s="232"/>
      <c r="J37" s="319"/>
      <c r="K37" s="236"/>
      <c r="L37" s="247"/>
      <c r="M37" s="172"/>
      <c r="N37" s="149"/>
    </row>
    <row r="38" spans="1:14" ht="20.100000000000001" customHeight="1">
      <c r="A38" s="123"/>
      <c r="B38" s="124" t="str">
        <f>REPT(JL!L12,1)</f>
        <v>Ovarová</v>
      </c>
      <c r="C38" s="125" t="s">
        <v>50</v>
      </c>
      <c r="D38" s="125"/>
      <c r="E38" s="90"/>
      <c r="F38" s="358"/>
      <c r="G38" s="359"/>
      <c r="H38" s="360"/>
      <c r="I38" s="358"/>
      <c r="J38" s="326"/>
      <c r="K38" s="362"/>
      <c r="L38" s="363"/>
      <c r="M38" s="364">
        <v>35</v>
      </c>
      <c r="N38" s="64">
        <f t="shared" ref="N38:N45" si="3">SUM(C38:M38)</f>
        <v>35</v>
      </c>
    </row>
    <row r="39" spans="1:14" ht="20.100000000000001" customHeight="1">
      <c r="A39" s="123"/>
      <c r="B39" s="124" t="str">
        <f>REPT(JL!L15,1)</f>
        <v>Fazolová s paprikou</v>
      </c>
      <c r="C39" s="125" t="s">
        <v>50</v>
      </c>
      <c r="D39" s="125"/>
      <c r="E39" s="91"/>
      <c r="F39" s="365">
        <f>F47</f>
        <v>45</v>
      </c>
      <c r="G39" s="366"/>
      <c r="H39" s="360"/>
      <c r="I39" s="387">
        <f>I47</f>
        <v>35</v>
      </c>
      <c r="J39" s="326"/>
      <c r="K39" s="362"/>
      <c r="L39" s="363"/>
      <c r="M39" s="364">
        <v>35</v>
      </c>
      <c r="N39" s="64">
        <f t="shared" si="3"/>
        <v>115</v>
      </c>
    </row>
    <row r="40" spans="1:14" ht="20.100000000000001" customHeight="1">
      <c r="A40" s="390" t="s">
        <v>220</v>
      </c>
      <c r="B40" s="124" t="str">
        <f>REPT(JL!L19,1)</f>
        <v>Pečená vepřová plec na majoránce se slaninou, bramborová kaše s výpekovou štávou</v>
      </c>
      <c r="C40" s="125" t="s">
        <v>50</v>
      </c>
      <c r="D40" s="125"/>
      <c r="E40" s="91"/>
      <c r="F40" s="367">
        <v>25</v>
      </c>
      <c r="G40" s="368"/>
      <c r="H40" s="369"/>
      <c r="I40" s="388">
        <v>35</v>
      </c>
      <c r="J40" s="383" t="s">
        <v>220</v>
      </c>
      <c r="K40" s="371"/>
      <c r="L40" s="372"/>
      <c r="M40" s="373">
        <v>55</v>
      </c>
      <c r="N40" s="64">
        <f t="shared" si="3"/>
        <v>115</v>
      </c>
    </row>
    <row r="41" spans="1:14" ht="20.100000000000001" customHeight="1">
      <c r="A41" s="123"/>
      <c r="B41" s="124" t="str">
        <f>REPT(JL!L23,1)</f>
        <v>Pečené vuřty na tmavém pivu s paprikami a feferonkami, čerstvý chléb</v>
      </c>
      <c r="C41" s="125" t="s">
        <v>50</v>
      </c>
      <c r="D41" s="125"/>
      <c r="E41" s="91"/>
      <c r="F41" s="367">
        <v>15</v>
      </c>
      <c r="G41" s="368"/>
      <c r="H41" s="369"/>
      <c r="I41" s="374"/>
      <c r="J41" s="370"/>
      <c r="K41" s="371"/>
      <c r="L41" s="372"/>
      <c r="M41" s="373">
        <v>30</v>
      </c>
      <c r="N41" s="64">
        <f t="shared" si="3"/>
        <v>45</v>
      </c>
    </row>
    <row r="42" spans="1:14" ht="23.25" hidden="1" customHeight="1">
      <c r="A42" s="123"/>
      <c r="B42" s="124" t="e">
        <f>REPT(JL!#REF!,1)</f>
        <v>#REF!</v>
      </c>
      <c r="C42" s="125"/>
      <c r="D42" s="125"/>
      <c r="E42" s="91"/>
      <c r="F42" s="367"/>
      <c r="G42" s="368"/>
      <c r="H42" s="369"/>
      <c r="I42" s="374"/>
      <c r="J42" s="370"/>
      <c r="K42" s="371"/>
      <c r="L42" s="372"/>
      <c r="M42" s="373"/>
      <c r="N42" s="64">
        <f t="shared" si="3"/>
        <v>0</v>
      </c>
    </row>
    <row r="43" spans="1:14" ht="20.100000000000001" customHeight="1">
      <c r="A43" s="127"/>
      <c r="B43" s="124" t="str">
        <f>JL!L27</f>
        <v>Sójové Chilli con carne, jasmínová rýže (sójové maso, steril. fazole, koření chilli, rajčata, cibule, mouka, pepř, kukuřice)</v>
      </c>
      <c r="C43" s="125" t="s">
        <v>50</v>
      </c>
      <c r="D43" s="125"/>
      <c r="E43" s="128"/>
      <c r="F43" s="375">
        <v>5</v>
      </c>
      <c r="G43" s="376"/>
      <c r="H43" s="369"/>
      <c r="I43" s="374"/>
      <c r="J43" s="370"/>
      <c r="K43" s="371"/>
      <c r="L43" s="372"/>
      <c r="M43" s="377">
        <v>10</v>
      </c>
      <c r="N43" s="64">
        <f t="shared" si="3"/>
        <v>15</v>
      </c>
    </row>
    <row r="44" spans="1:14" ht="23.25" hidden="1" customHeight="1">
      <c r="A44" s="123"/>
      <c r="B44" s="124" t="e">
        <f>REPT(JL!#REF!,1)</f>
        <v>#REF!</v>
      </c>
      <c r="C44" s="125"/>
      <c r="D44" s="125"/>
      <c r="E44" s="128"/>
      <c r="F44" s="375"/>
      <c r="G44" s="376"/>
      <c r="H44" s="378"/>
      <c r="I44" s="374"/>
      <c r="J44" s="370"/>
      <c r="K44" s="371"/>
      <c r="L44" s="372"/>
      <c r="M44" s="377"/>
      <c r="N44" s="64">
        <f t="shared" si="3"/>
        <v>0</v>
      </c>
    </row>
    <row r="45" spans="1:14" ht="20.100000000000001" customHeight="1" thickBot="1">
      <c r="A45" s="229"/>
      <c r="B45" s="126" t="str">
        <f>REPT(JL!L32,1)</f>
        <v>Vepřový steak zapékaný se šunkou, fazolkami a sýrem, smažené bramborové krokety (vepřové maso, sůl, pepř, fazolky, šunka, sýr, mouka, cibule)</v>
      </c>
      <c r="C45" s="200" t="s">
        <v>50</v>
      </c>
      <c r="D45" s="130"/>
      <c r="E45" s="128"/>
      <c r="F45" s="375"/>
      <c r="G45" s="376"/>
      <c r="H45" s="369"/>
      <c r="I45" s="379"/>
      <c r="J45" s="380"/>
      <c r="K45" s="381"/>
      <c r="L45" s="382"/>
      <c r="M45" s="377">
        <v>10</v>
      </c>
      <c r="N45" s="131">
        <f t="shared" si="3"/>
        <v>10</v>
      </c>
    </row>
    <row r="46" spans="1:14" s="157" customFormat="1" ht="20.100000000000001" customHeight="1" thickBot="1">
      <c r="A46" s="132"/>
      <c r="B46" s="198"/>
      <c r="C46" s="175"/>
      <c r="D46" s="155"/>
      <c r="E46" s="133"/>
      <c r="F46" s="156"/>
      <c r="G46" s="155"/>
      <c r="H46" s="329"/>
      <c r="I46" s="238"/>
      <c r="J46" s="317"/>
      <c r="K46" s="234"/>
      <c r="L46" s="245"/>
      <c r="M46" s="134"/>
      <c r="N46" s="239">
        <f>I46</f>
        <v>0</v>
      </c>
    </row>
    <row r="47" spans="1:14" ht="20.25" customHeight="1" thickBot="1">
      <c r="A47" s="4"/>
      <c r="B47" s="136"/>
      <c r="C47" s="201">
        <f>SUM(C40:C45)</f>
        <v>0</v>
      </c>
      <c r="D47" s="165"/>
      <c r="E47" s="167">
        <f>E45+E43+E42+E41+E40+E46</f>
        <v>0</v>
      </c>
      <c r="F47" s="280">
        <f>SUM(F40:F46)</f>
        <v>45</v>
      </c>
      <c r="G47" s="325">
        <f>SUM(G40:G45)</f>
        <v>0</v>
      </c>
      <c r="H47" s="330"/>
      <c r="I47" s="231">
        <f>I45+I43+I42+I41+I40</f>
        <v>35</v>
      </c>
      <c r="J47" s="320"/>
      <c r="K47" s="235">
        <f>K45+K43+K42+K41+K40</f>
        <v>0</v>
      </c>
      <c r="L47" s="246"/>
      <c r="M47" s="174">
        <f>M40+M41+M42+M43+M44+M45</f>
        <v>105</v>
      </c>
      <c r="N47" s="184">
        <f>N45+N43+N41+N40</f>
        <v>185</v>
      </c>
    </row>
    <row r="48" spans="1:14" s="150" customFormat="1" ht="22.5" customHeight="1">
      <c r="A48" s="145" t="s">
        <v>4</v>
      </c>
      <c r="B48" s="146">
        <f>SUM(B37+1)</f>
        <v>45198</v>
      </c>
      <c r="C48" s="176"/>
      <c r="D48" s="147"/>
      <c r="E48" s="168"/>
      <c r="F48" s="148"/>
      <c r="G48" s="202"/>
      <c r="H48" s="331"/>
      <c r="I48" s="232"/>
      <c r="J48" s="319"/>
      <c r="K48" s="236"/>
      <c r="L48" s="247"/>
      <c r="M48" s="172"/>
      <c r="N48" s="149"/>
    </row>
    <row r="49" spans="1:15" ht="20.100000000000001" customHeight="1">
      <c r="A49" s="123"/>
      <c r="B49" s="124" t="str">
        <f>REPT(JL!O12,1)</f>
        <v>Hovězí s vaječnou sedlinou a zeleninou</v>
      </c>
      <c r="C49" s="125" t="s">
        <v>50</v>
      </c>
      <c r="D49" s="125"/>
      <c r="E49" s="90"/>
      <c r="F49" s="358">
        <f>F58</f>
        <v>45</v>
      </c>
      <c r="G49" s="359"/>
      <c r="H49" s="360"/>
      <c r="I49" s="386">
        <f>I58</f>
        <v>40</v>
      </c>
      <c r="J49" s="326"/>
      <c r="K49" s="362"/>
      <c r="L49" s="363"/>
      <c r="M49" s="364">
        <v>20</v>
      </c>
      <c r="N49" s="64">
        <f t="shared" ref="N49:N56" si="4">SUM(C49:M49)</f>
        <v>105</v>
      </c>
    </row>
    <row r="50" spans="1:15" ht="20.100000000000001" customHeight="1">
      <c r="A50" s="123"/>
      <c r="B50" s="124" t="str">
        <f>REPT(JL!O15,1)</f>
        <v>Bramborová</v>
      </c>
      <c r="C50" s="125" t="s">
        <v>50</v>
      </c>
      <c r="D50" s="125"/>
      <c r="E50" s="91"/>
      <c r="F50" s="365"/>
      <c r="G50" s="366"/>
      <c r="H50" s="360"/>
      <c r="I50" s="361"/>
      <c r="J50" s="326"/>
      <c r="K50" s="362"/>
      <c r="L50" s="363"/>
      <c r="M50" s="364">
        <v>25</v>
      </c>
      <c r="N50" s="64">
        <f t="shared" si="4"/>
        <v>25</v>
      </c>
    </row>
    <row r="51" spans="1:15" ht="20.100000000000001" customHeight="1">
      <c r="A51" s="390" t="s">
        <v>222</v>
      </c>
      <c r="B51" s="313" t="str">
        <f>REPT(JL!O19,1)</f>
        <v>Hovězí pečeně štěpánská, dušená rýže (hovězí maso, cibule, slanina, vejce, sůl, pepř, mouka, kmín)</v>
      </c>
      <c r="C51" s="125" t="s">
        <v>50</v>
      </c>
      <c r="D51" s="125"/>
      <c r="E51" s="91"/>
      <c r="F51" s="367">
        <v>25</v>
      </c>
      <c r="G51" s="368"/>
      <c r="H51" s="369"/>
      <c r="I51" s="388">
        <v>40</v>
      </c>
      <c r="J51" s="389" t="s">
        <v>221</v>
      </c>
      <c r="K51" s="371"/>
      <c r="L51" s="372"/>
      <c r="M51" s="373">
        <v>45</v>
      </c>
      <c r="N51" s="64">
        <f t="shared" si="4"/>
        <v>110</v>
      </c>
    </row>
    <row r="52" spans="1:15" ht="20.100000000000001" customHeight="1">
      <c r="A52" s="123"/>
      <c r="B52" s="124" t="str">
        <f>REPT(JL!O23,1)</f>
        <v>Dalmátské čufty, vařené těstoviny (mleté maso, vejce, žemle, hrášek, lečo, smetana, koření čubrica, sůl, pepř, paprika, mouka, rajčata)</v>
      </c>
      <c r="C52" s="125" t="s">
        <v>50</v>
      </c>
      <c r="D52" s="125"/>
      <c r="E52" s="91"/>
      <c r="F52" s="367">
        <v>15</v>
      </c>
      <c r="G52" s="368"/>
      <c r="H52" s="369"/>
      <c r="I52" s="374"/>
      <c r="J52" s="370"/>
      <c r="K52" s="371"/>
      <c r="L52" s="372"/>
      <c r="M52" s="373">
        <v>20</v>
      </c>
      <c r="N52" s="64">
        <f t="shared" si="4"/>
        <v>35</v>
      </c>
    </row>
    <row r="53" spans="1:15" ht="23.25" hidden="1" customHeight="1">
      <c r="A53" s="123"/>
      <c r="B53" s="126" t="e">
        <f>REPT(JL!#REF!,1)</f>
        <v>#REF!</v>
      </c>
      <c r="C53" s="125"/>
      <c r="D53" s="125"/>
      <c r="E53" s="91"/>
      <c r="F53" s="367"/>
      <c r="G53" s="368"/>
      <c r="H53" s="369"/>
      <c r="I53" s="374"/>
      <c r="J53" s="370"/>
      <c r="K53" s="371"/>
      <c r="L53" s="372"/>
      <c r="M53" s="373"/>
      <c r="N53" s="64">
        <f t="shared" si="4"/>
        <v>0</v>
      </c>
    </row>
    <row r="54" spans="1:15" ht="20.100000000000001" customHeight="1">
      <c r="A54" s="127"/>
      <c r="B54" s="124" t="str">
        <f>JL!O27</f>
        <v>Plněné domácí buchty, mléko  (polohrubá a hladká mouka, vejce, kvasnice, mléko, máslo, mák, tvaroh, cukr, sůl)</v>
      </c>
      <c r="C54" s="125" t="s">
        <v>50</v>
      </c>
      <c r="D54" s="125"/>
      <c r="E54" s="128"/>
      <c r="F54" s="375">
        <v>5</v>
      </c>
      <c r="G54" s="376"/>
      <c r="H54" s="369"/>
      <c r="I54" s="374"/>
      <c r="J54" s="370"/>
      <c r="K54" s="371"/>
      <c r="L54" s="372"/>
      <c r="M54" s="377">
        <v>25</v>
      </c>
      <c r="N54" s="64">
        <f t="shared" si="4"/>
        <v>30</v>
      </c>
    </row>
    <row r="55" spans="1:15" ht="23.25" hidden="1" customHeight="1">
      <c r="A55" s="123"/>
      <c r="B55" s="124" t="e">
        <f>REPT(JL!#REF!,1)</f>
        <v>#REF!</v>
      </c>
      <c r="C55" s="125"/>
      <c r="D55" s="125"/>
      <c r="E55" s="128"/>
      <c r="F55" s="375"/>
      <c r="G55" s="376"/>
      <c r="H55" s="378"/>
      <c r="I55" s="374"/>
      <c r="J55" s="370"/>
      <c r="K55" s="371"/>
      <c r="L55" s="372"/>
      <c r="M55" s="377"/>
      <c r="N55" s="64">
        <f t="shared" si="4"/>
        <v>0</v>
      </c>
    </row>
    <row r="56" spans="1:15" ht="20.100000000000001" customHeight="1" thickBot="1">
      <c r="A56" s="229"/>
      <c r="B56" s="126" t="str">
        <f>REPT(JL!O32,1)</f>
        <v>MEXICKÉ BURRITO S KUŘECÍM MASEM, SALSA MEXICANA</v>
      </c>
      <c r="C56" s="200" t="s">
        <v>50</v>
      </c>
      <c r="D56" s="130"/>
      <c r="E56" s="128"/>
      <c r="F56" s="375"/>
      <c r="G56" s="376"/>
      <c r="H56" s="369"/>
      <c r="I56" s="379"/>
      <c r="J56" s="380"/>
      <c r="K56" s="381"/>
      <c r="L56" s="382"/>
      <c r="M56" s="377">
        <v>20</v>
      </c>
      <c r="N56" s="131">
        <f t="shared" si="4"/>
        <v>20</v>
      </c>
    </row>
    <row r="57" spans="1:15" s="157" customFormat="1" ht="20.100000000000001" customHeight="1" thickBot="1">
      <c r="A57" s="132"/>
      <c r="B57" s="198"/>
      <c r="C57" s="175"/>
      <c r="D57" s="155"/>
      <c r="E57" s="133"/>
      <c r="F57" s="156"/>
      <c r="G57" s="155"/>
      <c r="H57" s="329"/>
      <c r="I57" s="238"/>
      <c r="J57" s="317"/>
      <c r="K57" s="234"/>
      <c r="L57" s="245"/>
      <c r="M57" s="134"/>
      <c r="N57" s="239">
        <f>I57</f>
        <v>0</v>
      </c>
    </row>
    <row r="58" spans="1:15" ht="21" customHeight="1" thickBot="1">
      <c r="A58" s="3" t="s">
        <v>5</v>
      </c>
      <c r="B58" s="279"/>
      <c r="C58" s="201">
        <f>SUM(C51:C56)</f>
        <v>0</v>
      </c>
      <c r="D58" s="165"/>
      <c r="E58" s="167">
        <f>E56+E54+E53+E52+E51+E57</f>
        <v>0</v>
      </c>
      <c r="F58" s="280">
        <f>SUM(F51:F57)</f>
        <v>45</v>
      </c>
      <c r="G58" s="325">
        <f>SUM(G51:G56)</f>
        <v>0</v>
      </c>
      <c r="H58" s="330"/>
      <c r="I58" s="231">
        <f>I56+I54+I53+I52+I51+I57</f>
        <v>40</v>
      </c>
      <c r="J58" s="320"/>
      <c r="K58" s="235">
        <f>K56+K54+K53+K52+K51</f>
        <v>0</v>
      </c>
      <c r="L58" s="246"/>
      <c r="M58" s="174">
        <f>M51+M52+M53+M54+M55+M56</f>
        <v>110</v>
      </c>
      <c r="N58" s="184">
        <f>N56+N54+N52+N51+N57</f>
        <v>195</v>
      </c>
      <c r="O58" s="137"/>
    </row>
    <row r="59" spans="1:15" s="160" customFormat="1" ht="21" customHeight="1" thickBot="1">
      <c r="A59" s="158" t="s">
        <v>9</v>
      </c>
      <c r="B59" s="159"/>
      <c r="C59" s="177" t="s">
        <v>50</v>
      </c>
      <c r="D59" s="161"/>
      <c r="E59" s="169"/>
      <c r="F59" s="162"/>
      <c r="G59" s="204"/>
      <c r="H59" s="332"/>
      <c r="I59" s="233"/>
      <c r="J59" s="321"/>
      <c r="K59" s="237"/>
      <c r="L59" s="241"/>
      <c r="M59" s="163"/>
      <c r="N59" s="164"/>
    </row>
    <row r="60" spans="1:15" s="178" customFormat="1" ht="9" customHeight="1">
      <c r="A60" s="248"/>
      <c r="B60" s="179"/>
      <c r="C60" s="180">
        <f>C58+C47+C36+C25+C14</f>
        <v>0</v>
      </c>
      <c r="D60" s="180"/>
      <c r="E60" s="180">
        <f>E58+E47+E36+E25+E14</f>
        <v>0</v>
      </c>
      <c r="F60" s="180"/>
      <c r="G60" s="181">
        <f>G58+G47+G36+G25+G14</f>
        <v>0</v>
      </c>
      <c r="H60" s="333"/>
      <c r="I60" s="181">
        <f>I58+I47+I36+I25+I14</f>
        <v>195</v>
      </c>
      <c r="J60" s="322"/>
      <c r="K60" s="181">
        <f>K58+K47+K36+K25+K14</f>
        <v>0</v>
      </c>
      <c r="L60" s="242"/>
      <c r="M60" s="182">
        <f>M58+M47+M36+M25+M14</f>
        <v>535</v>
      </c>
      <c r="N60" s="183" t="s">
        <v>68</v>
      </c>
    </row>
    <row r="61" spans="1:15" s="178" customFormat="1" ht="9" customHeight="1">
      <c r="A61" s="551"/>
      <c r="B61" s="551"/>
      <c r="C61" s="180">
        <f>C58+C47+C36+C25+C14</f>
        <v>0</v>
      </c>
      <c r="D61" s="180">
        <f t="shared" ref="D61:M61" si="5">D58+D47+D36+D25+D14</f>
        <v>0</v>
      </c>
      <c r="E61" s="180">
        <f t="shared" si="5"/>
        <v>0</v>
      </c>
      <c r="F61" s="180">
        <f t="shared" si="5"/>
        <v>235</v>
      </c>
      <c r="G61" s="180">
        <f t="shared" si="5"/>
        <v>0</v>
      </c>
      <c r="H61" s="334">
        <f t="shared" si="5"/>
        <v>0</v>
      </c>
      <c r="I61" s="180">
        <f t="shared" si="5"/>
        <v>195</v>
      </c>
      <c r="J61" s="323">
        <f t="shared" si="5"/>
        <v>0</v>
      </c>
      <c r="K61" s="180">
        <f t="shared" si="5"/>
        <v>0</v>
      </c>
      <c r="L61" s="243">
        <f t="shared" si="5"/>
        <v>0</v>
      </c>
      <c r="M61" s="180">
        <f t="shared" si="5"/>
        <v>535</v>
      </c>
      <c r="N61" s="185">
        <f>N58+N47+N36+N25+N14</f>
        <v>965</v>
      </c>
    </row>
    <row r="62" spans="1:15" s="178" customFormat="1" ht="9" customHeight="1">
      <c r="A62" s="551"/>
      <c r="B62" s="551"/>
      <c r="C62" s="180">
        <f>C61/5</f>
        <v>0</v>
      </c>
      <c r="D62" s="180">
        <f t="shared" ref="D62:M62" si="6">D61/5</f>
        <v>0</v>
      </c>
      <c r="E62" s="180">
        <f t="shared" si="6"/>
        <v>0</v>
      </c>
      <c r="F62" s="180">
        <f t="shared" si="6"/>
        <v>47</v>
      </c>
      <c r="G62" s="180">
        <f t="shared" si="6"/>
        <v>0</v>
      </c>
      <c r="H62" s="334">
        <f t="shared" si="6"/>
        <v>0</v>
      </c>
      <c r="I62" s="180">
        <f t="shared" si="6"/>
        <v>39</v>
      </c>
      <c r="J62" s="323">
        <f t="shared" si="6"/>
        <v>0</v>
      </c>
      <c r="K62" s="180">
        <f t="shared" si="6"/>
        <v>0</v>
      </c>
      <c r="L62" s="243">
        <f t="shared" si="6"/>
        <v>0</v>
      </c>
      <c r="M62" s="180">
        <f t="shared" si="6"/>
        <v>107</v>
      </c>
      <c r="N62" s="180">
        <f>N61/5</f>
        <v>193</v>
      </c>
    </row>
    <row r="63" spans="1:15" ht="170.25" customHeight="1">
      <c r="A63" s="551"/>
      <c r="B63" s="551"/>
    </row>
  </sheetData>
  <mergeCells count="3">
    <mergeCell ref="A1:N1"/>
    <mergeCell ref="A2:B3"/>
    <mergeCell ref="A61:B63"/>
  </mergeCells>
  <printOptions horizontalCentered="1"/>
  <pageMargins left="0.39370078740157483" right="0.39370078740157483" top="0" bottom="0" header="0" footer="0"/>
  <pageSetup paperSize="9" scale="59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4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45194</v>
      </c>
      <c r="J1" s="45"/>
      <c r="K1" s="45"/>
      <c r="L1" s="45"/>
      <c r="M1" s="48"/>
    </row>
    <row r="2" spans="1:13" ht="16.5" customHeight="1">
      <c r="A2" s="93" t="s">
        <v>12</v>
      </c>
      <c r="B2" s="9"/>
      <c r="C2" s="10"/>
      <c r="D2" s="94" t="s">
        <v>13</v>
      </c>
      <c r="E2" s="9"/>
      <c r="F2" s="9"/>
      <c r="G2" s="9"/>
      <c r="H2" s="93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71</v>
      </c>
      <c r="E3" s="50"/>
      <c r="F3" s="50"/>
      <c r="G3" s="50"/>
      <c r="H3" s="49" t="s">
        <v>14</v>
      </c>
      <c r="I3" s="95" t="s">
        <v>72</v>
      </c>
      <c r="J3" s="50"/>
      <c r="K3" s="50"/>
      <c r="L3" s="50"/>
      <c r="M3" s="51"/>
    </row>
    <row r="4" spans="1:13" ht="12.95" customHeight="1">
      <c r="A4" s="52"/>
      <c r="B4" s="96"/>
      <c r="C4" s="52"/>
      <c r="D4" s="97"/>
      <c r="E4" s="96"/>
      <c r="F4" s="12"/>
      <c r="G4" s="96"/>
      <c r="H4" s="96"/>
      <c r="I4" s="96"/>
      <c r="J4" s="96"/>
      <c r="K4" s="97"/>
      <c r="L4" s="52"/>
      <c r="M4" s="97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4" t="s">
        <v>22</v>
      </c>
      <c r="M5" s="10"/>
    </row>
    <row r="6" spans="1:13" ht="15.75" customHeight="1">
      <c r="A6" s="54"/>
      <c r="B6" s="96"/>
      <c r="C6" s="52"/>
      <c r="D6" s="97"/>
      <c r="E6" s="98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7"/>
      <c r="L6" s="98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9">
        <v>1</v>
      </c>
      <c r="B8" s="20"/>
      <c r="C8" s="99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40" t="s">
        <v>59</v>
      </c>
      <c r="B9" s="141"/>
      <c r="C9" s="94" t="str">
        <f>JL!C12</f>
        <v>Hovězí se strouháním</v>
      </c>
      <c r="D9" s="10"/>
      <c r="E9" s="20" t="s">
        <v>31</v>
      </c>
      <c r="F9" s="22"/>
      <c r="G9" s="23"/>
      <c r="H9" s="24"/>
      <c r="I9" s="24"/>
      <c r="J9" s="25"/>
      <c r="K9" s="96"/>
      <c r="L9" s="102"/>
      <c r="M9" s="97"/>
    </row>
    <row r="10" spans="1:13" ht="18.95" customHeight="1">
      <c r="A10" s="140" t="s">
        <v>60</v>
      </c>
      <c r="B10" s="141"/>
      <c r="C10" s="94" t="str">
        <f>JL!C15</f>
        <v>Zelňačka s klobásou a paprikou</v>
      </c>
      <c r="D10" s="10"/>
      <c r="E10" s="98" t="s">
        <v>31</v>
      </c>
      <c r="F10" s="22"/>
      <c r="G10" s="103"/>
      <c r="H10" s="24"/>
      <c r="I10" s="26"/>
      <c r="J10" s="25"/>
      <c r="K10" s="9"/>
      <c r="L10" s="102"/>
      <c r="M10" s="10"/>
    </row>
    <row r="11" spans="1:13" ht="18.95" customHeight="1">
      <c r="A11" s="140" t="s">
        <v>80</v>
      </c>
      <c r="B11" s="142"/>
      <c r="C11" s="105" t="str">
        <f>JL!C19</f>
        <v>Pečená vepřová kýta na česneku, dušený špenát, bramborové knedlíky (vepřové, česnek, cibule, mouka, špenát, mléko)</v>
      </c>
      <c r="D11" s="10"/>
      <c r="E11" s="20" t="s">
        <v>31</v>
      </c>
      <c r="F11" s="22"/>
      <c r="G11" s="27"/>
      <c r="H11" s="106"/>
      <c r="I11" s="26"/>
      <c r="J11" s="25"/>
      <c r="K11" s="96"/>
      <c r="L11" s="107"/>
      <c r="M11" s="97"/>
    </row>
    <row r="12" spans="1:13" ht="18.95" customHeight="1">
      <c r="A12" s="140" t="s">
        <v>81</v>
      </c>
      <c r="B12" s="143"/>
      <c r="C12" s="105" t="str">
        <f>JL!C23</f>
        <v>Rizoto z kuřecího masa, strouhaný sýr, okurka (kuřecí maso, zelenina, sůl, pepř, rýže, strouhaný sýr)</v>
      </c>
      <c r="D12" s="10"/>
      <c r="E12" s="98" t="s">
        <v>31</v>
      </c>
      <c r="F12" s="22"/>
      <c r="G12" s="27"/>
      <c r="H12" s="24"/>
      <c r="I12" s="26"/>
      <c r="J12" s="25"/>
      <c r="K12" s="9"/>
      <c r="L12" s="102"/>
      <c r="M12" s="10"/>
    </row>
    <row r="13" spans="1:13" ht="18.95" customHeight="1">
      <c r="A13" s="140" t="s">
        <v>75</v>
      </c>
      <c r="B13" s="143"/>
      <c r="C13" s="105" t="str">
        <f>JL!C27</f>
        <v>Čočka na kyselo s cibulkou, vařené vejce, chléb (čočka, cibule, mouka, ocet, cukr, pepř)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2"/>
      <c r="M13" s="10"/>
    </row>
    <row r="14" spans="1:13" ht="18.95" customHeight="1">
      <c r="A14" s="140" t="s">
        <v>76</v>
      </c>
      <c r="B14" s="144"/>
      <c r="C14" s="105" t="str">
        <f>JL!C32</f>
        <v>Kuřecí prsa s brokolicí a sýrem, smažené hranolky (kuřecí prsa, máslo, cibule, sůl, pepř, olej, sýr eidamského typu 45%. Brokolice)</v>
      </c>
      <c r="D14" s="10"/>
      <c r="E14" s="20" t="s">
        <v>31</v>
      </c>
      <c r="F14" s="22"/>
      <c r="G14" s="27"/>
      <c r="H14" s="24"/>
      <c r="I14" s="28"/>
      <c r="J14" s="25"/>
      <c r="K14" s="96"/>
      <c r="L14" s="107"/>
      <c r="M14" s="97"/>
    </row>
    <row r="15" spans="1:13" ht="18.95" customHeight="1">
      <c r="A15" s="110"/>
      <c r="B15" s="111"/>
      <c r="C15" s="552"/>
      <c r="D15" s="553"/>
      <c r="E15" s="20"/>
      <c r="F15" s="22"/>
      <c r="G15" s="27"/>
      <c r="H15" s="24"/>
      <c r="I15" s="28"/>
      <c r="J15" s="25"/>
      <c r="K15" s="9"/>
      <c r="L15" s="102"/>
      <c r="M15" s="10"/>
    </row>
    <row r="16" spans="1:13" ht="18.95" customHeight="1">
      <c r="A16" s="94"/>
      <c r="B16" s="96"/>
      <c r="C16" s="94"/>
      <c r="D16" s="10"/>
      <c r="E16" s="20"/>
      <c r="F16" s="22"/>
      <c r="G16" s="29"/>
      <c r="H16" s="24"/>
      <c r="I16" s="28"/>
      <c r="J16" s="25"/>
      <c r="K16" s="96"/>
      <c r="L16" s="107"/>
      <c r="M16" s="97"/>
    </row>
    <row r="17" spans="1:13" ht="18.95" customHeight="1">
      <c r="A17" s="94"/>
      <c r="B17" s="9"/>
      <c r="C17" s="112"/>
      <c r="D17" s="113"/>
      <c r="E17" s="20"/>
      <c r="F17" s="22"/>
      <c r="G17" s="29"/>
      <c r="H17" s="24"/>
      <c r="I17" s="26"/>
      <c r="J17" s="25"/>
      <c r="K17" s="9"/>
      <c r="L17" s="102"/>
      <c r="M17" s="10"/>
    </row>
    <row r="18" spans="1:13" ht="36" customHeight="1">
      <c r="A18" s="99"/>
      <c r="B18" s="96"/>
      <c r="C18" s="94"/>
      <c r="D18" s="10"/>
      <c r="E18" s="20"/>
      <c r="F18" s="22"/>
      <c r="G18" s="29"/>
      <c r="H18" s="24"/>
      <c r="I18" s="28"/>
      <c r="J18" s="25"/>
      <c r="K18" s="96"/>
      <c r="L18" s="107"/>
      <c r="M18" s="97"/>
    </row>
    <row r="19" spans="1:13" ht="18.95" customHeight="1">
      <c r="A19" s="94"/>
      <c r="B19" s="9"/>
      <c r="C19" s="94"/>
      <c r="D19" s="10"/>
      <c r="E19" s="20"/>
      <c r="F19" s="22"/>
      <c r="G19" s="29"/>
      <c r="H19" s="24"/>
      <c r="I19" s="26"/>
      <c r="J19" s="25"/>
      <c r="K19" s="9"/>
      <c r="L19" s="102"/>
      <c r="M19" s="10"/>
    </row>
    <row r="20" spans="1:13" ht="18.95" customHeight="1">
      <c r="A20" s="94"/>
      <c r="B20" s="9"/>
      <c r="C20" s="94"/>
      <c r="D20" s="10"/>
      <c r="E20" s="20"/>
      <c r="F20" s="22"/>
      <c r="G20" s="29"/>
      <c r="H20" s="24"/>
      <c r="I20" s="26"/>
      <c r="J20" s="25"/>
      <c r="K20" s="9"/>
      <c r="L20" s="102"/>
      <c r="M20" s="10"/>
    </row>
    <row r="21" spans="1:13" ht="18.95" customHeight="1">
      <c r="A21" s="94"/>
      <c r="B21" s="9"/>
      <c r="C21" s="94"/>
      <c r="D21" s="9"/>
      <c r="E21" s="22"/>
      <c r="F21" s="22"/>
      <c r="G21" s="30"/>
      <c r="H21" s="24"/>
      <c r="I21" s="16"/>
      <c r="J21" s="16"/>
      <c r="K21" s="16"/>
      <c r="L21" s="102"/>
      <c r="M21" s="16"/>
    </row>
    <row r="22" spans="1:13" ht="18.95" customHeight="1">
      <c r="A22" s="61" t="s">
        <v>32</v>
      </c>
      <c r="H22" s="31"/>
      <c r="K22" s="32"/>
      <c r="L22" s="96"/>
      <c r="M22" s="97"/>
    </row>
    <row r="23" spans="1:13">
      <c r="A23" s="94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4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6"/>
      <c r="C25" s="96"/>
      <c r="E25" s="114" t="s">
        <v>36</v>
      </c>
      <c r="F25" s="96"/>
      <c r="G25" s="96"/>
      <c r="H25" s="114" t="s">
        <v>37</v>
      </c>
      <c r="I25" s="96"/>
      <c r="J25" s="96" t="s">
        <v>42</v>
      </c>
      <c r="K25" s="96"/>
      <c r="L25" s="96"/>
      <c r="M25" s="97"/>
    </row>
    <row r="26" spans="1:13">
      <c r="A26" s="56" t="s">
        <v>38</v>
      </c>
      <c r="B26" s="50"/>
      <c r="C26" s="50" t="s">
        <v>39</v>
      </c>
      <c r="D26" s="115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54" t="s">
        <v>49</v>
      </c>
      <c r="B27" s="555"/>
      <c r="C27" s="555"/>
      <c r="D27" s="555"/>
      <c r="E27" s="555"/>
      <c r="F27" s="555"/>
      <c r="G27" s="555"/>
      <c r="H27" s="555"/>
      <c r="I27" s="555"/>
      <c r="J27" s="555"/>
      <c r="K27" s="555"/>
      <c r="L27" s="555"/>
      <c r="M27" s="556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45195</v>
      </c>
      <c r="J28" s="45"/>
      <c r="K28" s="45"/>
      <c r="L28" s="45"/>
      <c r="M28" s="48"/>
    </row>
    <row r="29" spans="1:13" ht="16.5" customHeight="1">
      <c r="A29" s="93" t="s">
        <v>12</v>
      </c>
      <c r="B29" s="9"/>
      <c r="C29" s="10"/>
      <c r="D29" s="94" t="s">
        <v>13</v>
      </c>
      <c r="E29" s="9"/>
      <c r="F29" s="9"/>
      <c r="G29" s="9"/>
      <c r="H29" s="93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 xml:space="preserve">EYELEVEL - JENEČ </v>
      </c>
      <c r="E30" s="50"/>
      <c r="F30" s="50"/>
      <c r="G30" s="50"/>
      <c r="H30" s="49" t="s">
        <v>14</v>
      </c>
      <c r="I30" s="95" t="str">
        <f>I3</f>
        <v>731 438 517, 776 107 716</v>
      </c>
      <c r="J30" s="50"/>
      <c r="K30" s="50"/>
      <c r="L30" s="50"/>
      <c r="M30" s="51"/>
    </row>
    <row r="31" spans="1:13" ht="12.95" customHeight="1">
      <c r="A31" s="52"/>
      <c r="B31" s="96"/>
      <c r="C31" s="52"/>
      <c r="D31" s="97"/>
      <c r="E31" s="96"/>
      <c r="F31" s="12"/>
      <c r="G31" s="96"/>
      <c r="H31" s="96"/>
      <c r="I31" s="96"/>
      <c r="J31" s="96"/>
      <c r="K31" s="97"/>
      <c r="L31" s="52"/>
      <c r="M31" s="97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4" t="s">
        <v>22</v>
      </c>
      <c r="M32" s="10"/>
    </row>
    <row r="33" spans="1:13" ht="15.75" customHeight="1">
      <c r="A33" s="54"/>
      <c r="B33" s="96"/>
      <c r="C33" s="52"/>
      <c r="D33" s="97"/>
      <c r="E33" s="98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7"/>
      <c r="L33" s="98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9">
        <v>1</v>
      </c>
      <c r="B35" s="20"/>
      <c r="C35" s="99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40" t="s">
        <v>59</v>
      </c>
      <c r="B36" s="141"/>
      <c r="C36" s="116" t="str">
        <f>JL!F12</f>
        <v>Hanácká česneková se zeleninou a bramborami</v>
      </c>
      <c r="D36" s="10"/>
      <c r="E36" s="20" t="s">
        <v>31</v>
      </c>
      <c r="F36" s="22"/>
      <c r="G36" s="23"/>
      <c r="H36" s="24"/>
      <c r="I36" s="24"/>
      <c r="J36" s="25"/>
      <c r="K36" s="96"/>
      <c r="L36" s="102"/>
      <c r="M36" s="97"/>
    </row>
    <row r="37" spans="1:13" ht="18.95" customHeight="1">
      <c r="A37" s="140" t="s">
        <v>60</v>
      </c>
      <c r="B37" s="141"/>
      <c r="C37" s="94" t="str">
        <f>JL!F15</f>
        <v>Rajčatová sladkokyselá s rýží</v>
      </c>
      <c r="D37" s="10"/>
      <c r="E37" s="98" t="s">
        <v>31</v>
      </c>
      <c r="F37" s="22"/>
      <c r="G37" s="103"/>
      <c r="H37" s="24"/>
      <c r="I37" s="26"/>
      <c r="J37" s="25"/>
      <c r="K37" s="9"/>
      <c r="L37" s="102"/>
      <c r="M37" s="10"/>
    </row>
    <row r="38" spans="1:13" ht="18.95" customHeight="1">
      <c r="A38" s="140" t="s">
        <v>80</v>
      </c>
      <c r="B38" s="142"/>
      <c r="C38" s="105" t="str">
        <f>JL!F19</f>
        <v>Vepřová krkovička na myslivecký způsob s okurkami, houbami a slaninou, houskové knedlíky</v>
      </c>
      <c r="D38" s="10"/>
      <c r="E38" s="20" t="s">
        <v>31</v>
      </c>
      <c r="F38" s="22"/>
      <c r="G38" s="27"/>
      <c r="H38" s="24"/>
      <c r="I38" s="26"/>
      <c r="J38" s="25"/>
      <c r="K38" s="96"/>
      <c r="L38" s="107"/>
      <c r="M38" s="97"/>
    </row>
    <row r="39" spans="1:13" ht="18.95" customHeight="1">
      <c r="A39" s="140" t="s">
        <v>81</v>
      </c>
      <c r="B39" s="143"/>
      <c r="C39" s="105" t="str">
        <f>JL!F23</f>
        <v>Špagety s vepřovým ragú Bolognese sypané strouhaným sýrem (vepřové sekané, cibule, rajčata cerstvá i drcená, cukr, bylinky, česnek, mouka)</v>
      </c>
      <c r="D39" s="10"/>
      <c r="E39" s="98" t="s">
        <v>31</v>
      </c>
      <c r="F39" s="22"/>
      <c r="G39" s="27"/>
      <c r="H39" s="24"/>
      <c r="I39" s="28"/>
      <c r="J39" s="25"/>
      <c r="K39" s="96"/>
      <c r="L39" s="102"/>
      <c r="M39" s="97"/>
    </row>
    <row r="40" spans="1:13" ht="18.95" customHeight="1">
      <c r="A40" s="140" t="s">
        <v>75</v>
      </c>
      <c r="B40" s="143"/>
      <c r="C40" s="105" t="str">
        <f>JL!F27</f>
        <v>Květákový mozeček, vařené brambory  (květák, kmín, vejce, sůl, máslo, muškátový květ)</v>
      </c>
      <c r="D40" s="10"/>
      <c r="E40" s="20" t="s">
        <v>31</v>
      </c>
      <c r="F40" s="22"/>
      <c r="G40" s="27"/>
      <c r="H40" s="24"/>
      <c r="I40" s="28"/>
      <c r="J40" s="25"/>
      <c r="K40" s="9"/>
      <c r="L40" s="107"/>
      <c r="M40" s="10"/>
    </row>
    <row r="41" spans="1:13" ht="18.95" customHeight="1">
      <c r="A41" s="140" t="s">
        <v>76</v>
      </c>
      <c r="B41" s="144"/>
      <c r="C41" s="105" t="str">
        <f>JL!F32</f>
        <v>PEČENÉ KRÁLIČÍ STEHNO NA ČESNEKU, DUŠENÝ LISTOVÝ ŠPENÁT, BRAMBOROVÉ KNEDLÍKY</v>
      </c>
      <c r="D41" s="10"/>
      <c r="E41" s="20" t="s">
        <v>31</v>
      </c>
      <c r="F41" s="22"/>
      <c r="G41" s="27"/>
      <c r="H41" s="24"/>
      <c r="I41" s="28"/>
      <c r="J41" s="25"/>
      <c r="K41" s="96"/>
      <c r="L41" s="107"/>
      <c r="M41" s="97"/>
    </row>
    <row r="42" spans="1:13" ht="18.95" customHeight="1">
      <c r="A42" s="110"/>
      <c r="B42" s="111"/>
      <c r="C42" s="552"/>
      <c r="D42" s="553"/>
      <c r="E42" s="20"/>
      <c r="F42" s="22"/>
      <c r="G42" s="27"/>
      <c r="H42" s="24"/>
      <c r="I42" s="117"/>
      <c r="J42" s="25"/>
      <c r="K42" s="9"/>
      <c r="L42" s="102"/>
      <c r="M42" s="10"/>
    </row>
    <row r="43" spans="1:13" ht="18.95" customHeight="1">
      <c r="A43" s="94"/>
      <c r="B43" s="96"/>
      <c r="C43" s="94"/>
      <c r="D43" s="10"/>
      <c r="E43" s="20"/>
      <c r="F43" s="22"/>
      <c r="G43" s="29"/>
      <c r="H43" s="24"/>
      <c r="I43" s="28"/>
      <c r="J43" s="25"/>
      <c r="K43" s="96"/>
      <c r="L43" s="107"/>
      <c r="M43" s="97"/>
    </row>
    <row r="44" spans="1:13" ht="18.95" customHeight="1">
      <c r="A44" s="94"/>
      <c r="B44" s="9"/>
      <c r="C44" s="112"/>
      <c r="D44" s="113"/>
      <c r="E44" s="20"/>
      <c r="F44" s="22"/>
      <c r="G44" s="29"/>
      <c r="H44" s="24"/>
      <c r="I44" s="26"/>
      <c r="J44" s="25"/>
      <c r="K44" s="9"/>
      <c r="L44" s="102"/>
      <c r="M44" s="10"/>
    </row>
    <row r="45" spans="1:13" ht="36" customHeight="1">
      <c r="A45" s="99"/>
      <c r="B45" s="96"/>
      <c r="C45" s="94"/>
      <c r="D45" s="10"/>
      <c r="E45" s="20"/>
      <c r="F45" s="22"/>
      <c r="G45" s="29"/>
      <c r="H45" s="24"/>
      <c r="I45" s="28"/>
      <c r="J45" s="25"/>
      <c r="K45" s="96"/>
      <c r="L45" s="107"/>
      <c r="M45" s="97"/>
    </row>
    <row r="46" spans="1:13" ht="18.95" customHeight="1">
      <c r="A46" s="94"/>
      <c r="B46" s="9"/>
      <c r="C46" s="94"/>
      <c r="D46" s="10"/>
      <c r="E46" s="20"/>
      <c r="F46" s="22"/>
      <c r="G46" s="29"/>
      <c r="H46" s="24"/>
      <c r="I46" s="26"/>
      <c r="J46" s="25"/>
      <c r="K46" s="9"/>
      <c r="L46" s="102"/>
      <c r="M46" s="10"/>
    </row>
    <row r="47" spans="1:13" ht="18.95" customHeight="1">
      <c r="A47" s="94"/>
      <c r="B47" s="9"/>
      <c r="C47" s="94"/>
      <c r="D47" s="10"/>
      <c r="E47" s="20"/>
      <c r="F47" s="22"/>
      <c r="G47" s="29"/>
      <c r="H47" s="24"/>
      <c r="I47" s="26"/>
      <c r="J47" s="25"/>
      <c r="K47" s="9"/>
      <c r="L47" s="102"/>
      <c r="M47" s="10"/>
    </row>
    <row r="48" spans="1:13" ht="18.95" customHeight="1">
      <c r="A48" s="94"/>
      <c r="B48" s="9"/>
      <c r="C48" s="94"/>
      <c r="D48" s="9"/>
      <c r="E48" s="22"/>
      <c r="F48" s="22"/>
      <c r="G48" s="30"/>
      <c r="H48" s="24"/>
      <c r="I48" s="16"/>
      <c r="J48" s="16"/>
      <c r="K48" s="16"/>
      <c r="L48" s="102"/>
      <c r="M48" s="16"/>
    </row>
    <row r="49" spans="1:13" ht="18.95" customHeight="1">
      <c r="A49" s="61" t="s">
        <v>32</v>
      </c>
      <c r="H49" s="31"/>
      <c r="K49" s="32"/>
      <c r="L49" s="96"/>
      <c r="M49" s="97"/>
    </row>
    <row r="50" spans="1:13">
      <c r="A50" s="94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4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6"/>
      <c r="C52" s="96"/>
      <c r="E52" s="114" t="s">
        <v>36</v>
      </c>
      <c r="F52" s="96"/>
      <c r="G52" s="96"/>
      <c r="H52" s="114" t="s">
        <v>37</v>
      </c>
      <c r="I52" s="96"/>
      <c r="J52" s="96" t="s">
        <v>42</v>
      </c>
      <c r="K52" s="96"/>
      <c r="L52" s="96"/>
      <c r="M52" s="97"/>
    </row>
    <row r="53" spans="1:13">
      <c r="A53" s="56" t="s">
        <v>38</v>
      </c>
      <c r="B53" s="50"/>
      <c r="C53" s="50" t="s">
        <v>39</v>
      </c>
      <c r="D53" s="115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54" t="s">
        <v>49</v>
      </c>
      <c r="B54" s="555"/>
      <c r="C54" s="555"/>
      <c r="D54" s="555"/>
      <c r="E54" s="555"/>
      <c r="F54" s="555"/>
      <c r="G54" s="555"/>
      <c r="H54" s="555"/>
      <c r="I54" s="555"/>
      <c r="J54" s="555"/>
      <c r="K54" s="555"/>
      <c r="L54" s="555"/>
      <c r="M54" s="556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45196</v>
      </c>
      <c r="J55" s="45"/>
      <c r="K55" s="45"/>
      <c r="L55" s="45"/>
      <c r="M55" s="48"/>
    </row>
    <row r="56" spans="1:13" ht="16.5" customHeight="1">
      <c r="A56" s="93" t="s">
        <v>12</v>
      </c>
      <c r="B56" s="9"/>
      <c r="C56" s="10"/>
      <c r="D56" s="94" t="s">
        <v>13</v>
      </c>
      <c r="E56" s="9"/>
      <c r="F56" s="9"/>
      <c r="G56" s="9"/>
      <c r="H56" s="93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 xml:space="preserve">EYELEVEL - JENEČ </v>
      </c>
      <c r="E57" s="50"/>
      <c r="F57" s="50"/>
      <c r="G57" s="50"/>
      <c r="H57" s="49" t="s">
        <v>14</v>
      </c>
      <c r="I57" s="95" t="str">
        <f>I30</f>
        <v>731 438 517, 776 107 716</v>
      </c>
      <c r="J57" s="50"/>
      <c r="K57" s="50"/>
      <c r="L57" s="50"/>
      <c r="M57" s="51"/>
    </row>
    <row r="58" spans="1:13" ht="12.95" customHeight="1">
      <c r="A58" s="52"/>
      <c r="B58" s="96"/>
      <c r="C58" s="52"/>
      <c r="D58" s="97"/>
      <c r="E58" s="96"/>
      <c r="F58" s="12"/>
      <c r="G58" s="96"/>
      <c r="H58" s="96"/>
      <c r="I58" s="96"/>
      <c r="J58" s="96"/>
      <c r="K58" s="97"/>
      <c r="L58" s="52"/>
      <c r="M58" s="97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4" t="s">
        <v>22</v>
      </c>
      <c r="M59" s="10"/>
    </row>
    <row r="60" spans="1:13" ht="15.75" customHeight="1">
      <c r="A60" s="54"/>
      <c r="B60" s="96"/>
      <c r="C60" s="52"/>
      <c r="D60" s="97"/>
      <c r="E60" s="98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7"/>
      <c r="L60" s="98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9">
        <v>1</v>
      </c>
      <c r="B62" s="20"/>
      <c r="C62" s="99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40" t="s">
        <v>59</v>
      </c>
      <c r="B63" s="141"/>
      <c r="C63" s="116" t="str">
        <f>JL!I12</f>
        <v>Slepičí vývar s nudlemi a zeleninou</v>
      </c>
      <c r="D63" s="10"/>
      <c r="E63" s="20" t="s">
        <v>31</v>
      </c>
      <c r="F63" s="22"/>
      <c r="G63" s="23"/>
      <c r="H63" s="24"/>
      <c r="I63" s="24"/>
      <c r="J63" s="25"/>
      <c r="K63" s="96"/>
      <c r="L63" s="102"/>
      <c r="M63" s="97"/>
    </row>
    <row r="64" spans="1:13" ht="18.95" customHeight="1">
      <c r="A64" s="140" t="s">
        <v>60</v>
      </c>
      <c r="B64" s="141"/>
      <c r="C64" s="94" t="str">
        <f>JL!I15</f>
        <v>Drchánková</v>
      </c>
      <c r="D64" s="10"/>
      <c r="E64" s="98" t="s">
        <v>31</v>
      </c>
      <c r="F64" s="22"/>
      <c r="G64" s="103"/>
      <c r="H64" s="24"/>
      <c r="I64" s="26"/>
      <c r="J64" s="25"/>
      <c r="K64" s="9"/>
      <c r="L64" s="102"/>
      <c r="M64" s="10"/>
    </row>
    <row r="65" spans="1:13" ht="18.95" customHeight="1">
      <c r="A65" s="140" t="s">
        <v>80</v>
      </c>
      <c r="B65" s="142"/>
      <c r="C65" s="105" t="str">
        <f>JL!I19</f>
        <v>Smažené rybí filé, vařené brambory s máslem, citron</v>
      </c>
      <c r="D65" s="10"/>
      <c r="E65" s="20" t="s">
        <v>31</v>
      </c>
      <c r="F65" s="22"/>
      <c r="G65" s="27"/>
      <c r="H65" s="24"/>
      <c r="I65" s="26"/>
      <c r="J65" s="25"/>
      <c r="K65" s="96"/>
      <c r="L65" s="107"/>
      <c r="M65" s="97"/>
    </row>
    <row r="66" spans="1:13" ht="18.95" customHeight="1">
      <c r="A66" s="140" t="s">
        <v>81</v>
      </c>
      <c r="B66" s="143"/>
      <c r="C66" s="105" t="str">
        <f>JL!I23</f>
        <v>Kuřecí směs Šuej-ču-žou, jasmínová rýže (kuřecí, sojová omáčka, vejce, chilli, zelenina, česnek, cukr, cibule)</v>
      </c>
      <c r="D66" s="10"/>
      <c r="E66" s="98" t="s">
        <v>31</v>
      </c>
      <c r="F66" s="22"/>
      <c r="G66" s="27"/>
      <c r="H66" s="24"/>
      <c r="I66" s="28"/>
      <c r="J66" s="25"/>
      <c r="K66" s="96"/>
      <c r="L66" s="107"/>
      <c r="M66" s="97"/>
    </row>
    <row r="67" spans="1:13" ht="18.95" customHeight="1">
      <c r="A67" s="140" t="s">
        <v>75</v>
      </c>
      <c r="B67" s="143"/>
      <c r="C67" s="105" t="str">
        <f>JL!I27</f>
        <v>Spaghetti all´Arrabbiata se strouhaným parmazánem (těstoviny, cibule, česnek, feferonky, rajčata, sůl, pepř, tomato sugo, bylinky)</v>
      </c>
      <c r="D67" s="10"/>
      <c r="E67" s="20" t="s">
        <v>31</v>
      </c>
      <c r="F67" s="22"/>
      <c r="G67" s="27"/>
      <c r="H67" s="24"/>
      <c r="I67" s="28"/>
      <c r="J67" s="25"/>
      <c r="K67" s="9"/>
      <c r="L67" s="102"/>
      <c r="M67" s="10"/>
    </row>
    <row r="68" spans="1:13" ht="18.95" customHeight="1">
      <c r="A68" s="140" t="s">
        <v>76</v>
      </c>
      <c r="B68" s="144"/>
      <c r="C68" s="105" t="str">
        <f>JL!H32</f>
        <v>4.</v>
      </c>
      <c r="D68" s="10"/>
      <c r="E68" s="20" t="s">
        <v>31</v>
      </c>
      <c r="F68" s="22"/>
      <c r="G68" s="27"/>
      <c r="H68" s="24"/>
      <c r="I68" s="28"/>
      <c r="J68" s="25"/>
      <c r="K68" s="96"/>
      <c r="L68" s="107"/>
      <c r="M68" s="97"/>
    </row>
    <row r="69" spans="1:13" ht="18.95" customHeight="1">
      <c r="A69" s="110"/>
      <c r="B69" s="111"/>
      <c r="C69" s="552"/>
      <c r="D69" s="553"/>
      <c r="E69" s="20"/>
      <c r="F69" s="22"/>
      <c r="G69" s="27"/>
      <c r="H69" s="24"/>
      <c r="I69" s="28"/>
      <c r="J69" s="25"/>
      <c r="K69" s="9"/>
      <c r="L69" s="102"/>
      <c r="M69" s="10"/>
    </row>
    <row r="70" spans="1:13" ht="18.95" customHeight="1">
      <c r="A70" s="94"/>
      <c r="B70" s="96"/>
      <c r="C70" s="94"/>
      <c r="D70" s="10"/>
      <c r="E70" s="20"/>
      <c r="F70" s="22"/>
      <c r="G70" s="29"/>
      <c r="H70" s="24"/>
      <c r="I70" s="28"/>
      <c r="J70" s="25"/>
      <c r="K70" s="96"/>
      <c r="L70" s="107"/>
      <c r="M70" s="97"/>
    </row>
    <row r="71" spans="1:13" ht="18.95" customHeight="1">
      <c r="A71" s="94"/>
      <c r="B71" s="9"/>
      <c r="C71" s="112"/>
      <c r="D71" s="113"/>
      <c r="E71" s="20"/>
      <c r="F71" s="22"/>
      <c r="G71" s="29"/>
      <c r="H71" s="24"/>
      <c r="I71" s="26"/>
      <c r="J71" s="25"/>
      <c r="K71" s="9"/>
      <c r="L71" s="102"/>
      <c r="M71" s="10"/>
    </row>
    <row r="72" spans="1:13" ht="36" customHeight="1">
      <c r="A72" s="99"/>
      <c r="B72" s="96"/>
      <c r="C72" s="94"/>
      <c r="D72" s="10"/>
      <c r="E72" s="20"/>
      <c r="F72" s="22"/>
      <c r="G72" s="29"/>
      <c r="H72" s="24"/>
      <c r="I72" s="26"/>
      <c r="J72" s="25"/>
      <c r="K72" s="9"/>
      <c r="L72" s="102"/>
      <c r="M72" s="10"/>
    </row>
    <row r="73" spans="1:13" ht="18.95" customHeight="1">
      <c r="A73" s="94"/>
      <c r="B73" s="9"/>
      <c r="C73" s="94"/>
      <c r="D73" s="10"/>
      <c r="E73" s="20"/>
      <c r="F73" s="22"/>
      <c r="G73" s="29"/>
      <c r="H73" s="24"/>
      <c r="I73" s="28"/>
      <c r="J73" s="25"/>
      <c r="K73" s="96"/>
      <c r="L73" s="107"/>
      <c r="M73" s="97"/>
    </row>
    <row r="74" spans="1:13" ht="18.95" customHeight="1">
      <c r="A74" s="94"/>
      <c r="B74" s="9"/>
      <c r="C74" s="94"/>
      <c r="D74" s="10"/>
      <c r="E74" s="20"/>
      <c r="F74" s="22"/>
      <c r="G74" s="29"/>
      <c r="H74" s="24"/>
      <c r="I74" s="26"/>
      <c r="J74" s="25"/>
      <c r="K74" s="9"/>
      <c r="L74" s="102"/>
      <c r="M74" s="10"/>
    </row>
    <row r="75" spans="1:13" ht="18.95" customHeight="1">
      <c r="A75" s="94"/>
      <c r="B75" s="9"/>
      <c r="C75" s="94"/>
      <c r="D75" s="9"/>
      <c r="E75" s="22"/>
      <c r="F75" s="22"/>
      <c r="G75" s="30"/>
      <c r="H75" s="24"/>
      <c r="I75" s="16"/>
      <c r="J75" s="16"/>
      <c r="K75" s="16"/>
      <c r="L75" s="102"/>
      <c r="M75" s="16"/>
    </row>
    <row r="76" spans="1:13" ht="18.95" customHeight="1">
      <c r="A76" s="61" t="s">
        <v>32</v>
      </c>
      <c r="H76" s="31"/>
      <c r="K76" s="32"/>
      <c r="L76" s="96"/>
      <c r="M76" s="97"/>
    </row>
    <row r="77" spans="1:13">
      <c r="A77" s="94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4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6"/>
      <c r="C79" s="96"/>
      <c r="E79" s="114" t="s">
        <v>36</v>
      </c>
      <c r="F79" s="96"/>
      <c r="G79" s="96"/>
      <c r="H79" s="114" t="s">
        <v>37</v>
      </c>
      <c r="I79" s="96"/>
      <c r="J79" s="96" t="s">
        <v>42</v>
      </c>
      <c r="K79" s="96"/>
      <c r="L79" s="96"/>
      <c r="M79" s="97"/>
    </row>
    <row r="80" spans="1:13">
      <c r="A80" s="56" t="s">
        <v>38</v>
      </c>
      <c r="B80" s="50"/>
      <c r="C80" s="50" t="s">
        <v>39</v>
      </c>
      <c r="D80" s="115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54" t="s">
        <v>49</v>
      </c>
      <c r="B81" s="555"/>
      <c r="C81" s="555"/>
      <c r="D81" s="555"/>
      <c r="E81" s="555"/>
      <c r="F81" s="555"/>
      <c r="G81" s="555"/>
      <c r="H81" s="555"/>
      <c r="I81" s="555"/>
      <c r="J81" s="555"/>
      <c r="K81" s="555"/>
      <c r="L81" s="555"/>
      <c r="M81" s="556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45197</v>
      </c>
      <c r="J82" s="45"/>
      <c r="K82" s="45"/>
      <c r="L82" s="45"/>
      <c r="M82" s="48"/>
    </row>
    <row r="83" spans="1:13" ht="16.5" customHeight="1">
      <c r="A83" s="93" t="s">
        <v>12</v>
      </c>
      <c r="B83" s="9"/>
      <c r="C83" s="10"/>
      <c r="D83" s="94" t="s">
        <v>13</v>
      </c>
      <c r="E83" s="9"/>
      <c r="F83" s="9"/>
      <c r="G83" s="9"/>
      <c r="H83" s="93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 xml:space="preserve">EYELEVEL - JENEČ </v>
      </c>
      <c r="E84" s="50"/>
      <c r="F84" s="50"/>
      <c r="G84" s="50"/>
      <c r="H84" s="49" t="s">
        <v>14</v>
      </c>
      <c r="I84" s="95" t="str">
        <f>I57</f>
        <v>731 438 517, 776 107 716</v>
      </c>
      <c r="J84" s="50"/>
      <c r="K84" s="50"/>
      <c r="L84" s="50"/>
      <c r="M84" s="51"/>
    </row>
    <row r="85" spans="1:13" ht="12.95" customHeight="1">
      <c r="A85" s="52"/>
      <c r="B85" s="96"/>
      <c r="C85" s="52"/>
      <c r="D85" s="97"/>
      <c r="E85" s="96"/>
      <c r="F85" s="12"/>
      <c r="G85" s="96"/>
      <c r="H85" s="96"/>
      <c r="I85" s="96"/>
      <c r="J85" s="96"/>
      <c r="K85" s="97"/>
      <c r="L85" s="52"/>
      <c r="M85" s="97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4" t="s">
        <v>22</v>
      </c>
      <c r="M86" s="10"/>
    </row>
    <row r="87" spans="1:13" ht="15.75" customHeight="1">
      <c r="A87" s="54"/>
      <c r="B87" s="96"/>
      <c r="C87" s="52"/>
      <c r="D87" s="97"/>
      <c r="E87" s="98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7"/>
      <c r="L87" s="98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9">
        <v>1</v>
      </c>
      <c r="B89" s="20"/>
      <c r="C89" s="99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40" t="s">
        <v>59</v>
      </c>
      <c r="B90" s="141"/>
      <c r="C90" s="94" t="str">
        <f>JL!L12</f>
        <v>Ovarová</v>
      </c>
      <c r="D90" s="10"/>
      <c r="E90" s="20" t="s">
        <v>31</v>
      </c>
      <c r="F90" s="22"/>
      <c r="G90" s="23"/>
      <c r="H90" s="24"/>
      <c r="I90" s="24"/>
      <c r="J90" s="25"/>
      <c r="K90" s="96"/>
      <c r="L90" s="102"/>
      <c r="M90" s="97"/>
    </row>
    <row r="91" spans="1:13" ht="18.95" customHeight="1">
      <c r="A91" s="140" t="s">
        <v>60</v>
      </c>
      <c r="B91" s="141"/>
      <c r="C91" s="94" t="str">
        <f>JL!L15</f>
        <v>Fazolová s paprikou</v>
      </c>
      <c r="D91" s="10"/>
      <c r="E91" s="98" t="s">
        <v>31</v>
      </c>
      <c r="F91" s="22"/>
      <c r="G91" s="103"/>
      <c r="H91" s="24"/>
      <c r="I91" s="26"/>
      <c r="J91" s="25"/>
      <c r="K91" s="9"/>
      <c r="L91" s="102"/>
      <c r="M91" s="10"/>
    </row>
    <row r="92" spans="1:13" ht="18.95" customHeight="1">
      <c r="A92" s="140" t="s">
        <v>80</v>
      </c>
      <c r="B92" s="142"/>
      <c r="C92" s="105" t="str">
        <f>JL!L19</f>
        <v>Pečená vepřová plec na majoránce se slaninou, bramborová kaše s výpekovou štávou</v>
      </c>
      <c r="D92" s="10"/>
      <c r="E92" s="20" t="s">
        <v>31</v>
      </c>
      <c r="F92" s="22"/>
      <c r="G92" s="27"/>
      <c r="H92" s="24"/>
      <c r="I92" s="26"/>
      <c r="J92" s="25"/>
      <c r="K92" s="96"/>
      <c r="L92" s="107"/>
      <c r="M92" s="97"/>
    </row>
    <row r="93" spans="1:13" ht="18.95" customHeight="1">
      <c r="A93" s="140" t="s">
        <v>81</v>
      </c>
      <c r="B93" s="143"/>
      <c r="C93" s="105" t="str">
        <f>JL!L23</f>
        <v>Pečené vuřty na tmavém pivu s paprikami a feferonkami, čerstvý chléb</v>
      </c>
      <c r="D93" s="10"/>
      <c r="E93" s="98" t="s">
        <v>31</v>
      </c>
      <c r="F93" s="22"/>
      <c r="G93" s="27"/>
      <c r="H93" s="24"/>
      <c r="I93" s="28"/>
      <c r="J93" s="25"/>
      <c r="K93" s="96"/>
      <c r="L93" s="107"/>
      <c r="M93" s="97"/>
    </row>
    <row r="94" spans="1:13" ht="18.95" customHeight="1">
      <c r="A94" s="140" t="s">
        <v>75</v>
      </c>
      <c r="B94" s="143"/>
      <c r="C94" s="105" t="str">
        <f>JL!L27</f>
        <v>Sójové Chilli con carne, jasmínová rýže (sójové maso, steril. fazole, koření chilli, rajčata, cibule, mouka, pepř, kukuřice)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2"/>
      <c r="M94" s="10"/>
    </row>
    <row r="95" spans="1:13" ht="18.95" customHeight="1">
      <c r="A95" s="140" t="s">
        <v>76</v>
      </c>
      <c r="B95" s="144"/>
      <c r="C95" s="105" t="str">
        <f>JL!L32</f>
        <v>Vepřový steak zapékaný se šunkou, fazolkami a sýrem, smažené bramborové krokety (vepřové maso, sůl, pepř, fazolky, šunka, sýr, mouka, cibule)</v>
      </c>
      <c r="D95" s="10"/>
      <c r="E95" s="20" t="s">
        <v>31</v>
      </c>
      <c r="F95" s="22"/>
      <c r="G95" s="27"/>
      <c r="H95" s="24"/>
      <c r="I95" s="28"/>
      <c r="J95" s="25"/>
      <c r="K95" s="96"/>
      <c r="L95" s="107"/>
      <c r="M95" s="97"/>
    </row>
    <row r="96" spans="1:13" ht="18.95" customHeight="1">
      <c r="A96" s="110"/>
      <c r="B96" s="111"/>
      <c r="C96" s="552"/>
      <c r="D96" s="553"/>
      <c r="E96" s="20"/>
      <c r="F96" s="22"/>
      <c r="G96" s="27"/>
      <c r="H96" s="24"/>
      <c r="I96" s="28"/>
      <c r="J96" s="25"/>
      <c r="K96" s="9"/>
      <c r="L96" s="102"/>
      <c r="M96" s="10"/>
    </row>
    <row r="97" spans="1:13" ht="18.95" customHeight="1">
      <c r="A97" s="94"/>
      <c r="B97" s="96"/>
      <c r="C97" s="94"/>
      <c r="D97" s="10"/>
      <c r="E97" s="20"/>
      <c r="F97" s="22"/>
      <c r="G97" s="29"/>
      <c r="H97" s="24"/>
      <c r="I97" s="28"/>
      <c r="J97" s="25"/>
      <c r="K97" s="96"/>
      <c r="L97" s="107"/>
      <c r="M97" s="97"/>
    </row>
    <row r="98" spans="1:13" ht="18.95" customHeight="1">
      <c r="A98" s="94"/>
      <c r="B98" s="9"/>
      <c r="C98" s="112"/>
      <c r="D98" s="113"/>
      <c r="E98" s="20"/>
      <c r="F98" s="22"/>
      <c r="G98" s="29"/>
      <c r="H98" s="24"/>
      <c r="I98" s="26"/>
      <c r="J98" s="25"/>
      <c r="K98" s="9"/>
      <c r="L98" s="102"/>
      <c r="M98" s="10"/>
    </row>
    <row r="99" spans="1:13" ht="36" customHeight="1">
      <c r="A99" s="99"/>
      <c r="B99" s="96"/>
      <c r="C99" s="94"/>
      <c r="D99" s="10"/>
      <c r="E99" s="20"/>
      <c r="F99" s="22"/>
      <c r="G99" s="29"/>
      <c r="H99" s="24"/>
      <c r="I99" s="26"/>
      <c r="J99" s="25"/>
      <c r="K99" s="9"/>
      <c r="L99" s="102"/>
      <c r="M99" s="10"/>
    </row>
    <row r="100" spans="1:13" ht="18.95" customHeight="1">
      <c r="A100" s="94"/>
      <c r="B100" s="9"/>
      <c r="C100" s="94"/>
      <c r="D100" s="10"/>
      <c r="E100" s="20"/>
      <c r="F100" s="22"/>
      <c r="G100" s="29"/>
      <c r="H100" s="24"/>
      <c r="I100" s="28"/>
      <c r="J100" s="25"/>
      <c r="K100" s="96"/>
      <c r="L100" s="107"/>
      <c r="M100" s="97"/>
    </row>
    <row r="101" spans="1:13" ht="18.95" customHeight="1">
      <c r="A101" s="94"/>
      <c r="B101" s="9"/>
      <c r="C101" s="94"/>
      <c r="D101" s="10"/>
      <c r="E101" s="20"/>
      <c r="F101" s="22"/>
      <c r="G101" s="29"/>
      <c r="H101" s="24"/>
      <c r="I101" s="26"/>
      <c r="J101" s="25"/>
      <c r="K101" s="9"/>
      <c r="L101" s="102"/>
      <c r="M101" s="10"/>
    </row>
    <row r="102" spans="1:13" ht="18.95" customHeight="1">
      <c r="A102" s="94"/>
      <c r="B102" s="9"/>
      <c r="C102" s="94"/>
      <c r="D102" s="9"/>
      <c r="E102" s="22"/>
      <c r="F102" s="22"/>
      <c r="G102" s="30"/>
      <c r="H102" s="24"/>
      <c r="I102" s="16"/>
      <c r="J102" s="16"/>
      <c r="K102" s="16"/>
      <c r="L102" s="102"/>
      <c r="M102" s="16"/>
    </row>
    <row r="103" spans="1:13" ht="18.95" customHeight="1">
      <c r="A103" s="61" t="s">
        <v>32</v>
      </c>
      <c r="H103" s="31"/>
      <c r="K103" s="32"/>
      <c r="L103" s="96"/>
      <c r="M103" s="97"/>
    </row>
    <row r="104" spans="1:13">
      <c r="A104" s="94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4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6"/>
      <c r="C106" s="96"/>
      <c r="E106" s="114" t="s">
        <v>36</v>
      </c>
      <c r="F106" s="96"/>
      <c r="G106" s="96"/>
      <c r="H106" s="114" t="s">
        <v>37</v>
      </c>
      <c r="I106" s="96"/>
      <c r="J106" s="96" t="s">
        <v>42</v>
      </c>
      <c r="K106" s="96"/>
      <c r="L106" s="96"/>
      <c r="M106" s="97"/>
    </row>
    <row r="107" spans="1:13">
      <c r="A107" s="56" t="s">
        <v>38</v>
      </c>
      <c r="B107" s="50"/>
      <c r="C107" s="50" t="s">
        <v>39</v>
      </c>
      <c r="D107" s="115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54" t="s">
        <v>49</v>
      </c>
      <c r="B108" s="555"/>
      <c r="C108" s="555"/>
      <c r="D108" s="555"/>
      <c r="E108" s="555"/>
      <c r="F108" s="555"/>
      <c r="G108" s="555"/>
      <c r="H108" s="555"/>
      <c r="I108" s="555"/>
      <c r="J108" s="555"/>
      <c r="K108" s="555"/>
      <c r="L108" s="555"/>
      <c r="M108" s="556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45198</v>
      </c>
      <c r="J109" s="45"/>
      <c r="K109" s="45"/>
      <c r="L109" s="45"/>
      <c r="M109" s="48"/>
    </row>
    <row r="110" spans="1:13" ht="16.5" customHeight="1">
      <c r="A110" s="93" t="s">
        <v>12</v>
      </c>
      <c r="B110" s="9"/>
      <c r="C110" s="10"/>
      <c r="D110" s="94" t="s">
        <v>13</v>
      </c>
      <c r="E110" s="9"/>
      <c r="F110" s="9"/>
      <c r="G110" s="9"/>
      <c r="H110" s="93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 xml:space="preserve">EYELEVEL - JENEČ </v>
      </c>
      <c r="E111" s="50"/>
      <c r="F111" s="50"/>
      <c r="G111" s="50"/>
      <c r="H111" s="49" t="s">
        <v>14</v>
      </c>
      <c r="I111" s="95" t="str">
        <f>I84</f>
        <v>731 438 517, 776 107 716</v>
      </c>
      <c r="J111" s="50"/>
      <c r="K111" s="50"/>
      <c r="L111" s="50"/>
      <c r="M111" s="51"/>
    </row>
    <row r="112" spans="1:13" ht="12.95" customHeight="1">
      <c r="A112" s="52"/>
      <c r="B112" s="96"/>
      <c r="C112" s="52"/>
      <c r="D112" s="97"/>
      <c r="E112" s="96"/>
      <c r="F112" s="12"/>
      <c r="G112" s="96"/>
      <c r="H112" s="96"/>
      <c r="I112" s="96"/>
      <c r="J112" s="96"/>
      <c r="K112" s="97"/>
      <c r="L112" s="52"/>
      <c r="M112" s="97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4" t="s">
        <v>22</v>
      </c>
      <c r="M113" s="10"/>
    </row>
    <row r="114" spans="1:13" ht="15.75" customHeight="1">
      <c r="A114" s="54"/>
      <c r="B114" s="96"/>
      <c r="C114" s="52"/>
      <c r="D114" s="97"/>
      <c r="E114" s="98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7"/>
      <c r="L114" s="98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9">
        <v>1</v>
      </c>
      <c r="B116" s="20"/>
      <c r="C116" s="99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40" t="s">
        <v>59</v>
      </c>
      <c r="B117" s="141"/>
      <c r="C117" s="116" t="str">
        <f>JL!O12</f>
        <v>Hovězí s vaječnou sedlinou a zeleninou</v>
      </c>
      <c r="D117" s="10"/>
      <c r="E117" s="20" t="s">
        <v>31</v>
      </c>
      <c r="F117" s="22"/>
      <c r="G117" s="23"/>
      <c r="H117" s="24"/>
      <c r="I117" s="24"/>
      <c r="J117" s="25"/>
      <c r="K117" s="96"/>
      <c r="L117" s="102"/>
      <c r="M117" s="97"/>
    </row>
    <row r="118" spans="1:13" ht="18.95" customHeight="1">
      <c r="A118" s="140" t="s">
        <v>60</v>
      </c>
      <c r="B118" s="141"/>
      <c r="C118" s="94" t="str">
        <f>JL!O15</f>
        <v>Bramborová</v>
      </c>
      <c r="D118" s="10"/>
      <c r="E118" s="98" t="s">
        <v>31</v>
      </c>
      <c r="F118" s="22"/>
      <c r="G118" s="103"/>
      <c r="H118" s="24"/>
      <c r="I118" s="26"/>
      <c r="J118" s="25"/>
      <c r="K118" s="9"/>
      <c r="L118" s="102"/>
      <c r="M118" s="10"/>
    </row>
    <row r="119" spans="1:13" ht="18.95" customHeight="1">
      <c r="A119" s="140" t="s">
        <v>80</v>
      </c>
      <c r="B119" s="142"/>
      <c r="C119" s="105" t="str">
        <f>JL!O19</f>
        <v>Hovězí pečeně štěpánská, dušená rýže (hovězí maso, cibule, slanina, vejce, sůl, pepř, mouka, kmín)</v>
      </c>
      <c r="D119" s="10"/>
      <c r="E119" s="20" t="s">
        <v>31</v>
      </c>
      <c r="F119" s="22"/>
      <c r="G119" s="27"/>
      <c r="H119" s="24"/>
      <c r="I119" s="26"/>
      <c r="J119" s="25"/>
      <c r="K119" s="96"/>
      <c r="L119" s="107"/>
      <c r="M119" s="97"/>
    </row>
    <row r="120" spans="1:13" ht="18.95" customHeight="1">
      <c r="A120" s="140" t="s">
        <v>81</v>
      </c>
      <c r="B120" s="143"/>
      <c r="C120" s="105" t="str">
        <f>JL!O23</f>
        <v>Dalmátské čufty, vařené těstoviny (mleté maso, vejce, žemle, hrášek, lečo, smetana, koření čubrica, sůl, pepř, paprika, mouka, rajčata)</v>
      </c>
      <c r="D120" s="10"/>
      <c r="E120" s="98" t="s">
        <v>31</v>
      </c>
      <c r="F120" s="22"/>
      <c r="G120" s="27"/>
      <c r="H120" s="24"/>
      <c r="I120" s="26"/>
      <c r="J120" s="25"/>
      <c r="K120" s="9"/>
      <c r="L120" s="102"/>
      <c r="M120" s="10"/>
    </row>
    <row r="121" spans="1:13" ht="18.95" customHeight="1">
      <c r="A121" s="140" t="s">
        <v>75</v>
      </c>
      <c r="B121" s="143"/>
      <c r="C121" s="105" t="str">
        <f>JL!O27</f>
        <v>Plněné domácí buchty, mléko  (polohrubá a hladká mouka, vejce, kvasnice, mléko, máslo, mák, tvaroh, cukr, sůl)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2"/>
      <c r="M121" s="10"/>
    </row>
    <row r="122" spans="1:13" ht="18.95" customHeight="1">
      <c r="A122" s="140" t="s">
        <v>76</v>
      </c>
      <c r="B122" s="144"/>
      <c r="C122" s="105" t="str">
        <f>JL!O32</f>
        <v>MEXICKÉ BURRITO S KUŘECÍM MASEM, SALSA MEXICANA</v>
      </c>
      <c r="D122" s="10"/>
      <c r="E122" s="20" t="s">
        <v>31</v>
      </c>
      <c r="F122" s="22"/>
      <c r="G122" s="27"/>
      <c r="H122" s="24"/>
      <c r="I122" s="28"/>
      <c r="J122" s="25"/>
      <c r="K122" s="96"/>
      <c r="L122" s="107"/>
      <c r="M122" s="97"/>
    </row>
    <row r="123" spans="1:13" ht="18.95" customHeight="1">
      <c r="A123" s="110"/>
      <c r="B123" s="111"/>
      <c r="C123" s="552"/>
      <c r="D123" s="553"/>
      <c r="E123" s="20"/>
      <c r="F123" s="22"/>
      <c r="G123" s="27"/>
      <c r="H123" s="24"/>
      <c r="I123" s="28"/>
      <c r="J123" s="25"/>
      <c r="K123" s="9"/>
      <c r="L123" s="102"/>
      <c r="M123" s="10"/>
    </row>
    <row r="124" spans="1:13" ht="18.95" customHeight="1">
      <c r="A124" s="94"/>
      <c r="B124" s="96"/>
      <c r="C124" s="94"/>
      <c r="D124" s="10"/>
      <c r="E124" s="20"/>
      <c r="F124" s="22"/>
      <c r="G124" s="29"/>
      <c r="H124" s="24"/>
      <c r="I124" s="28"/>
      <c r="J124" s="25"/>
      <c r="K124" s="96"/>
      <c r="L124" s="107"/>
      <c r="M124" s="97"/>
    </row>
    <row r="125" spans="1:13" ht="18.95" customHeight="1">
      <c r="A125" s="94"/>
      <c r="B125" s="9"/>
      <c r="C125" s="112"/>
      <c r="D125" s="113"/>
      <c r="E125" s="20"/>
      <c r="F125" s="22"/>
      <c r="G125" s="29"/>
      <c r="H125" s="24"/>
      <c r="I125" s="26"/>
      <c r="J125" s="25"/>
      <c r="K125" s="9"/>
      <c r="L125" s="102"/>
      <c r="M125" s="10"/>
    </row>
    <row r="126" spans="1:13" ht="36" customHeight="1">
      <c r="A126" s="99"/>
      <c r="B126" s="96"/>
      <c r="C126" s="94"/>
      <c r="D126" s="10"/>
      <c r="E126" s="20"/>
      <c r="F126" s="22"/>
      <c r="G126" s="29"/>
      <c r="H126" s="24"/>
      <c r="I126" s="26"/>
      <c r="J126" s="25"/>
      <c r="K126" s="9"/>
      <c r="L126" s="102"/>
      <c r="M126" s="10"/>
    </row>
    <row r="127" spans="1:13" ht="18.95" customHeight="1">
      <c r="A127" s="94"/>
      <c r="B127" s="9"/>
      <c r="C127" s="94"/>
      <c r="D127" s="10"/>
      <c r="E127" s="20"/>
      <c r="F127" s="22"/>
      <c r="G127" s="29"/>
      <c r="H127" s="24"/>
      <c r="I127" s="28"/>
      <c r="J127" s="25"/>
      <c r="K127" s="96"/>
      <c r="L127" s="107"/>
      <c r="M127" s="97"/>
    </row>
    <row r="128" spans="1:13" ht="18.95" customHeight="1">
      <c r="A128" s="94"/>
      <c r="B128" s="9"/>
      <c r="C128" s="94"/>
      <c r="D128" s="10"/>
      <c r="E128" s="20"/>
      <c r="F128" s="22"/>
      <c r="G128" s="29"/>
      <c r="H128" s="24"/>
      <c r="I128" s="26"/>
      <c r="J128" s="25"/>
      <c r="K128" s="9"/>
      <c r="L128" s="102"/>
      <c r="M128" s="10"/>
    </row>
    <row r="129" spans="1:13" ht="18.95" customHeight="1">
      <c r="A129" s="94"/>
      <c r="B129" s="9"/>
      <c r="C129" s="94"/>
      <c r="D129" s="9"/>
      <c r="E129" s="22"/>
      <c r="F129" s="22"/>
      <c r="G129" s="30"/>
      <c r="H129" s="24"/>
      <c r="I129" s="16"/>
      <c r="J129" s="16"/>
      <c r="K129" s="16"/>
      <c r="L129" s="102"/>
      <c r="M129" s="16"/>
    </row>
    <row r="130" spans="1:13" ht="18.95" customHeight="1">
      <c r="A130" s="61" t="s">
        <v>32</v>
      </c>
      <c r="H130" s="31"/>
      <c r="K130" s="32"/>
      <c r="L130" s="96"/>
      <c r="M130" s="97"/>
    </row>
    <row r="131" spans="1:13">
      <c r="A131" s="94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4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6"/>
      <c r="C133" s="96"/>
      <c r="E133" s="114" t="s">
        <v>36</v>
      </c>
      <c r="F133" s="96"/>
      <c r="G133" s="96"/>
      <c r="H133" s="114" t="s">
        <v>37</v>
      </c>
      <c r="I133" s="96"/>
      <c r="J133" s="96" t="s">
        <v>42</v>
      </c>
      <c r="K133" s="96"/>
      <c r="L133" s="96"/>
      <c r="M133" s="97"/>
    </row>
    <row r="134" spans="1:13">
      <c r="A134" s="56" t="s">
        <v>38</v>
      </c>
      <c r="B134" s="50"/>
      <c r="C134" s="50" t="s">
        <v>39</v>
      </c>
      <c r="D134" s="115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54" t="s">
        <v>49</v>
      </c>
      <c r="B135" s="555"/>
      <c r="C135" s="555"/>
      <c r="D135" s="555"/>
      <c r="E135" s="555"/>
      <c r="F135" s="555"/>
      <c r="G135" s="555"/>
      <c r="H135" s="555"/>
      <c r="I135" s="555"/>
      <c r="J135" s="555"/>
      <c r="K135" s="555"/>
      <c r="L135" s="555"/>
      <c r="M135" s="55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45194</v>
      </c>
      <c r="J1" s="45"/>
      <c r="K1" s="45"/>
      <c r="L1" s="45"/>
      <c r="M1" s="48"/>
    </row>
    <row r="2" spans="1:13" ht="16.5" customHeight="1">
      <c r="A2" s="93" t="s">
        <v>12</v>
      </c>
      <c r="B2" s="9"/>
      <c r="C2" s="10"/>
      <c r="D2" s="94" t="s">
        <v>13</v>
      </c>
      <c r="E2" s="9"/>
      <c r="F2" s="9"/>
      <c r="G2" s="9"/>
      <c r="H2" s="93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77</v>
      </c>
      <c r="E3" s="50"/>
      <c r="F3" s="50"/>
      <c r="G3" s="50"/>
      <c r="H3" s="49" t="s">
        <v>14</v>
      </c>
      <c r="I3" s="95">
        <v>602881440</v>
      </c>
      <c r="J3" s="50"/>
      <c r="K3" s="50"/>
      <c r="L3" s="50"/>
      <c r="M3" s="51"/>
    </row>
    <row r="4" spans="1:13" ht="12.95" customHeight="1">
      <c r="A4" s="52"/>
      <c r="B4" s="96"/>
      <c r="C4" s="52"/>
      <c r="D4" s="97"/>
      <c r="E4" s="96"/>
      <c r="F4" s="12"/>
      <c r="G4" s="96"/>
      <c r="H4" s="96"/>
      <c r="I4" s="96"/>
      <c r="J4" s="96"/>
      <c r="K4" s="97"/>
      <c r="L4" s="52"/>
      <c r="M4" s="97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4" t="s">
        <v>22</v>
      </c>
      <c r="M5" s="10"/>
    </row>
    <row r="6" spans="1:13" ht="15.75" customHeight="1">
      <c r="A6" s="54"/>
      <c r="B6" s="96"/>
      <c r="C6" s="52"/>
      <c r="D6" s="97"/>
      <c r="E6" s="98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7"/>
      <c r="L6" s="98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9">
        <v>1</v>
      </c>
      <c r="B8" s="20"/>
      <c r="C8" s="99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00" t="s">
        <v>59</v>
      </c>
      <c r="B9" s="101"/>
      <c r="C9" s="94" t="str">
        <f>JL!C12</f>
        <v>Hovězí se strouháním</v>
      </c>
      <c r="D9" s="10"/>
      <c r="E9" s="20" t="s">
        <v>31</v>
      </c>
      <c r="F9" s="22"/>
      <c r="G9" s="23"/>
      <c r="H9" s="24"/>
      <c r="I9" s="24"/>
      <c r="J9" s="25"/>
      <c r="K9" s="96"/>
      <c r="L9" s="102"/>
      <c r="M9" s="97"/>
    </row>
    <row r="10" spans="1:13" ht="18.95" customHeight="1">
      <c r="A10" s="100" t="s">
        <v>60</v>
      </c>
      <c r="B10" s="101"/>
      <c r="C10" s="94" t="str">
        <f>JL!C15</f>
        <v>Zelňačka s klobásou a paprikou</v>
      </c>
      <c r="D10" s="10"/>
      <c r="E10" s="98" t="s">
        <v>31</v>
      </c>
      <c r="F10" s="22"/>
      <c r="G10" s="103"/>
      <c r="H10" s="24"/>
      <c r="I10" s="26"/>
      <c r="J10" s="25"/>
      <c r="K10" s="9"/>
      <c r="L10" s="102"/>
      <c r="M10" s="10"/>
    </row>
    <row r="11" spans="1:13" ht="18.95" customHeight="1">
      <c r="A11" s="100" t="s">
        <v>73</v>
      </c>
      <c r="B11" s="104"/>
      <c r="C11" s="105" t="str">
        <f>JL!C19</f>
        <v>Pečená vepřová kýta na česneku, dušený špenát, bramborové knedlíky (vepřové, česnek, cibule, mouka, špenát, mléko)</v>
      </c>
      <c r="D11" s="10"/>
      <c r="E11" s="20" t="s">
        <v>31</v>
      </c>
      <c r="F11" s="22"/>
      <c r="G11" s="27"/>
      <c r="H11" s="106"/>
      <c r="I11" s="26"/>
      <c r="J11" s="25"/>
      <c r="K11" s="96"/>
      <c r="L11" s="107"/>
      <c r="M11" s="97"/>
    </row>
    <row r="12" spans="1:13" ht="18.95" customHeight="1">
      <c r="A12" s="100" t="s">
        <v>74</v>
      </c>
      <c r="B12" s="108"/>
      <c r="C12" s="105" t="str">
        <f>JL!C23</f>
        <v>Rizoto z kuřecího masa, strouhaný sýr, okurka (kuřecí maso, zelenina, sůl, pepř, rýže, strouhaný sýr)</v>
      </c>
      <c r="D12" s="10"/>
      <c r="E12" s="98" t="s">
        <v>31</v>
      </c>
      <c r="F12" s="22"/>
      <c r="G12" s="27"/>
      <c r="H12" s="24"/>
      <c r="I12" s="26"/>
      <c r="J12" s="25"/>
      <c r="K12" s="9"/>
      <c r="L12" s="102"/>
      <c r="M12" s="10"/>
    </row>
    <row r="13" spans="1:13" ht="18.95" customHeight="1">
      <c r="A13" s="100" t="s">
        <v>75</v>
      </c>
      <c r="B13" s="108"/>
      <c r="C13" s="105" t="str">
        <f>JL!C27</f>
        <v>Čočka na kyselo s cibulkou, vařené vejce, chléb (čočka, cibule, mouka, ocet, cukr, pepř)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2"/>
      <c r="M13" s="10"/>
    </row>
    <row r="14" spans="1:13" ht="18.95" customHeight="1">
      <c r="A14" s="100" t="s">
        <v>76</v>
      </c>
      <c r="B14" s="109"/>
      <c r="C14" s="105" t="str">
        <f>JL!C32</f>
        <v>Kuřecí prsa s brokolicí a sýrem, smažené hranolky (kuřecí prsa, máslo, cibule, sůl, pepř, olej, sýr eidamského typu 45%. Brokolice)</v>
      </c>
      <c r="D14" s="10"/>
      <c r="E14" s="20" t="s">
        <v>31</v>
      </c>
      <c r="F14" s="22"/>
      <c r="G14" s="27"/>
      <c r="H14" s="24"/>
      <c r="I14" s="28"/>
      <c r="J14" s="25"/>
      <c r="K14" s="96"/>
      <c r="L14" s="107"/>
      <c r="M14" s="97"/>
    </row>
    <row r="15" spans="1:13" ht="18.95" customHeight="1">
      <c r="A15" s="110"/>
      <c r="B15" s="111"/>
      <c r="C15" s="552"/>
      <c r="D15" s="553"/>
      <c r="E15" s="20"/>
      <c r="F15" s="22"/>
      <c r="G15" s="27"/>
      <c r="H15" s="24"/>
      <c r="I15" s="28"/>
      <c r="J15" s="25"/>
      <c r="K15" s="9"/>
      <c r="L15" s="102"/>
      <c r="M15" s="10"/>
    </row>
    <row r="16" spans="1:13" ht="18.95" customHeight="1">
      <c r="A16" s="94"/>
      <c r="B16" s="96"/>
      <c r="C16" s="94"/>
      <c r="D16" s="10"/>
      <c r="E16" s="20"/>
      <c r="F16" s="22"/>
      <c r="G16" s="29"/>
      <c r="H16" s="24"/>
      <c r="I16" s="28"/>
      <c r="J16" s="25"/>
      <c r="K16" s="96"/>
      <c r="L16" s="107"/>
      <c r="M16" s="97"/>
    </row>
    <row r="17" spans="1:13" ht="18.95" customHeight="1">
      <c r="A17" s="94"/>
      <c r="B17" s="9"/>
      <c r="C17" s="112"/>
      <c r="D17" s="113"/>
      <c r="E17" s="20"/>
      <c r="F17" s="22"/>
      <c r="G17" s="29"/>
      <c r="H17" s="24"/>
      <c r="I17" s="26"/>
      <c r="J17" s="25"/>
      <c r="K17" s="9"/>
      <c r="L17" s="102"/>
      <c r="M17" s="10"/>
    </row>
    <row r="18" spans="1:13" ht="36" customHeight="1">
      <c r="A18" s="99"/>
      <c r="B18" s="96"/>
      <c r="C18" s="94"/>
      <c r="D18" s="10"/>
      <c r="E18" s="20"/>
      <c r="F18" s="22"/>
      <c r="G18" s="29"/>
      <c r="H18" s="24"/>
      <c r="I18" s="28"/>
      <c r="J18" s="25"/>
      <c r="K18" s="96"/>
      <c r="L18" s="107"/>
      <c r="M18" s="97"/>
    </row>
    <row r="19" spans="1:13" ht="18.95" customHeight="1">
      <c r="A19" s="94"/>
      <c r="B19" s="9"/>
      <c r="C19" s="94"/>
      <c r="D19" s="10"/>
      <c r="E19" s="20"/>
      <c r="F19" s="22"/>
      <c r="G19" s="29"/>
      <c r="H19" s="24"/>
      <c r="I19" s="26"/>
      <c r="J19" s="25"/>
      <c r="K19" s="9"/>
      <c r="L19" s="102"/>
      <c r="M19" s="10"/>
    </row>
    <row r="20" spans="1:13" ht="18.95" customHeight="1">
      <c r="A20" s="94"/>
      <c r="B20" s="9"/>
      <c r="C20" s="94"/>
      <c r="D20" s="10"/>
      <c r="E20" s="20"/>
      <c r="F20" s="22"/>
      <c r="G20" s="29"/>
      <c r="H20" s="24"/>
      <c r="I20" s="26"/>
      <c r="J20" s="25"/>
      <c r="K20" s="9"/>
      <c r="L20" s="102"/>
      <c r="M20" s="10"/>
    </row>
    <row r="21" spans="1:13" ht="18.95" customHeight="1">
      <c r="A21" s="94"/>
      <c r="B21" s="9"/>
      <c r="C21" s="94"/>
      <c r="D21" s="9"/>
      <c r="E21" s="22"/>
      <c r="F21" s="22"/>
      <c r="G21" s="30"/>
      <c r="H21" s="24"/>
      <c r="I21" s="16"/>
      <c r="J21" s="16"/>
      <c r="K21" s="16"/>
      <c r="L21" s="102"/>
      <c r="M21" s="16"/>
    </row>
    <row r="22" spans="1:13" ht="18.95" customHeight="1">
      <c r="A22" s="61" t="s">
        <v>32</v>
      </c>
      <c r="H22" s="31"/>
      <c r="K22" s="32"/>
      <c r="L22" s="96"/>
      <c r="M22" s="97"/>
    </row>
    <row r="23" spans="1:13">
      <c r="A23" s="94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4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6"/>
      <c r="C25" s="96"/>
      <c r="E25" s="114" t="s">
        <v>36</v>
      </c>
      <c r="F25" s="96"/>
      <c r="G25" s="96"/>
      <c r="H25" s="114" t="s">
        <v>37</v>
      </c>
      <c r="I25" s="96"/>
      <c r="J25" s="96" t="s">
        <v>42</v>
      </c>
      <c r="K25" s="96"/>
      <c r="L25" s="96"/>
      <c r="M25" s="97"/>
    </row>
    <row r="26" spans="1:13">
      <c r="A26" s="56" t="s">
        <v>38</v>
      </c>
      <c r="B26" s="50"/>
      <c r="C26" s="50" t="s">
        <v>39</v>
      </c>
      <c r="D26" s="115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54" t="s">
        <v>49</v>
      </c>
      <c r="B27" s="555"/>
      <c r="C27" s="555"/>
      <c r="D27" s="555"/>
      <c r="E27" s="555"/>
      <c r="F27" s="555"/>
      <c r="G27" s="555"/>
      <c r="H27" s="555"/>
      <c r="I27" s="555"/>
      <c r="J27" s="555"/>
      <c r="K27" s="555"/>
      <c r="L27" s="555"/>
      <c r="M27" s="556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45195</v>
      </c>
      <c r="J28" s="45"/>
      <c r="K28" s="45"/>
      <c r="L28" s="45"/>
      <c r="M28" s="48"/>
    </row>
    <row r="29" spans="1:13" ht="16.5" customHeight="1">
      <c r="A29" s="93" t="s">
        <v>12</v>
      </c>
      <c r="B29" s="9"/>
      <c r="C29" s="10"/>
      <c r="D29" s="94" t="s">
        <v>13</v>
      </c>
      <c r="E29" s="9"/>
      <c r="F29" s="9"/>
      <c r="G29" s="9"/>
      <c r="H29" s="93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>KLOKOČKA AUTOSALON - ŘEPY</v>
      </c>
      <c r="E30" s="50"/>
      <c r="F30" s="50"/>
      <c r="G30" s="50"/>
      <c r="H30" s="49" t="s">
        <v>14</v>
      </c>
      <c r="I30" s="95">
        <f>I3</f>
        <v>602881440</v>
      </c>
      <c r="J30" s="50"/>
      <c r="K30" s="50"/>
      <c r="L30" s="50"/>
      <c r="M30" s="51"/>
    </row>
    <row r="31" spans="1:13" ht="12.95" customHeight="1">
      <c r="A31" s="52"/>
      <c r="B31" s="96"/>
      <c r="C31" s="52"/>
      <c r="D31" s="97"/>
      <c r="E31" s="96"/>
      <c r="F31" s="12"/>
      <c r="G31" s="96"/>
      <c r="H31" s="96"/>
      <c r="I31" s="96"/>
      <c r="J31" s="96"/>
      <c r="K31" s="97"/>
      <c r="L31" s="52"/>
      <c r="M31" s="97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4" t="s">
        <v>22</v>
      </c>
      <c r="M32" s="10"/>
    </row>
    <row r="33" spans="1:13" ht="15.75" customHeight="1">
      <c r="A33" s="54"/>
      <c r="B33" s="96"/>
      <c r="C33" s="52"/>
      <c r="D33" s="97"/>
      <c r="E33" s="98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7"/>
      <c r="L33" s="98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9">
        <v>1</v>
      </c>
      <c r="B35" s="20"/>
      <c r="C35" s="99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00" t="s">
        <v>59</v>
      </c>
      <c r="B36" s="101"/>
      <c r="C36" s="116" t="str">
        <f>JL!F12</f>
        <v>Hanácká česneková se zeleninou a bramborami</v>
      </c>
      <c r="D36" s="10"/>
      <c r="E36" s="20" t="s">
        <v>31</v>
      </c>
      <c r="F36" s="89"/>
      <c r="G36" s="23"/>
      <c r="H36" s="24"/>
      <c r="I36" s="24"/>
      <c r="J36" s="25"/>
      <c r="K36" s="96"/>
      <c r="L36" s="102"/>
      <c r="M36" s="97"/>
    </row>
    <row r="37" spans="1:13" ht="18.95" customHeight="1">
      <c r="A37" s="100" t="s">
        <v>60</v>
      </c>
      <c r="B37" s="101"/>
      <c r="C37" s="94" t="str">
        <f>JL!F15</f>
        <v>Rajčatová sladkokyselá s rýží</v>
      </c>
      <c r="D37" s="10"/>
      <c r="E37" s="98" t="s">
        <v>31</v>
      </c>
      <c r="F37" s="89"/>
      <c r="G37" s="103"/>
      <c r="H37" s="24"/>
      <c r="I37" s="26"/>
      <c r="J37" s="25"/>
      <c r="K37" s="9"/>
      <c r="L37" s="102"/>
      <c r="M37" s="10"/>
    </row>
    <row r="38" spans="1:13" ht="18.95" customHeight="1">
      <c r="A38" s="100" t="s">
        <v>73</v>
      </c>
      <c r="B38" s="104"/>
      <c r="C38" s="105" t="str">
        <f>JL!F19</f>
        <v>Vepřová krkovička na myslivecký způsob s okurkami, houbami a slaninou, houskové knedlíky</v>
      </c>
      <c r="D38" s="10"/>
      <c r="E38" s="20" t="s">
        <v>31</v>
      </c>
      <c r="F38" s="89"/>
      <c r="G38" s="118"/>
      <c r="H38" s="24"/>
      <c r="I38" s="26"/>
      <c r="J38" s="25"/>
      <c r="K38" s="96"/>
      <c r="L38" s="107"/>
      <c r="M38" s="97"/>
    </row>
    <row r="39" spans="1:13" ht="18.95" customHeight="1">
      <c r="A39" s="100" t="s">
        <v>74</v>
      </c>
      <c r="B39" s="108"/>
      <c r="C39" s="105" t="str">
        <f>JL!F23</f>
        <v>Špagety s vepřovým ragú Bolognese sypané strouhaným sýrem (vepřové sekané, cibule, rajčata cerstvá i drcená, cukr, bylinky, česnek, mouka)</v>
      </c>
      <c r="D39" s="10"/>
      <c r="E39" s="98" t="s">
        <v>31</v>
      </c>
      <c r="F39" s="89"/>
      <c r="G39" s="27"/>
      <c r="H39" s="24"/>
      <c r="I39" s="28"/>
      <c r="J39" s="25"/>
      <c r="K39" s="96"/>
      <c r="L39" s="107"/>
      <c r="M39" s="97"/>
    </row>
    <row r="40" spans="1:13" ht="18.95" customHeight="1">
      <c r="A40" s="100" t="s">
        <v>75</v>
      </c>
      <c r="B40" s="108"/>
      <c r="C40" s="105" t="str">
        <f>JL!F27</f>
        <v>Květákový mozeček, vařené brambory  (květák, kmín, vejce, sůl, máslo, muškátový květ)</v>
      </c>
      <c r="D40" s="10"/>
      <c r="E40" s="20" t="s">
        <v>31</v>
      </c>
      <c r="F40" s="89"/>
      <c r="G40" s="27"/>
      <c r="H40" s="24"/>
      <c r="I40" s="28"/>
      <c r="J40" s="25"/>
      <c r="K40" s="9"/>
      <c r="L40" s="102"/>
      <c r="M40" s="10"/>
    </row>
    <row r="41" spans="1:13" ht="18.95" customHeight="1">
      <c r="A41" s="100" t="s">
        <v>76</v>
      </c>
      <c r="B41" s="109"/>
      <c r="C41" s="105" t="str">
        <f>JL!F32</f>
        <v>PEČENÉ KRÁLIČÍ STEHNO NA ČESNEKU, DUŠENÝ LISTOVÝ ŠPENÁT, BRAMBOROVÉ KNEDLÍKY</v>
      </c>
      <c r="D41" s="10"/>
      <c r="E41" s="20" t="s">
        <v>31</v>
      </c>
      <c r="F41" s="89"/>
      <c r="G41" s="27"/>
      <c r="H41" s="24"/>
      <c r="I41" s="28"/>
      <c r="J41" s="25"/>
      <c r="K41" s="96"/>
      <c r="L41" s="107"/>
      <c r="M41" s="97"/>
    </row>
    <row r="42" spans="1:13" ht="18.95" customHeight="1">
      <c r="A42" s="110"/>
      <c r="B42" s="111"/>
      <c r="C42" s="552"/>
      <c r="D42" s="553"/>
      <c r="E42" s="20"/>
      <c r="F42" s="89"/>
      <c r="G42" s="27"/>
      <c r="H42" s="24"/>
      <c r="I42" s="117"/>
      <c r="J42" s="25"/>
      <c r="K42" s="9"/>
      <c r="L42" s="102"/>
      <c r="M42" s="10"/>
    </row>
    <row r="43" spans="1:13" ht="18.95" customHeight="1">
      <c r="A43" s="94"/>
      <c r="B43" s="96"/>
      <c r="C43" s="94"/>
      <c r="D43" s="10"/>
      <c r="E43" s="20"/>
      <c r="F43" s="89"/>
      <c r="G43" s="29"/>
      <c r="H43" s="24"/>
      <c r="I43" s="28"/>
      <c r="J43" s="25"/>
      <c r="K43" s="96"/>
      <c r="L43" s="107"/>
      <c r="M43" s="97"/>
    </row>
    <row r="44" spans="1:13" ht="18.95" customHeight="1">
      <c r="A44" s="94"/>
      <c r="B44" s="9"/>
      <c r="C44" s="112"/>
      <c r="D44" s="113"/>
      <c r="E44" s="20"/>
      <c r="F44" s="22"/>
      <c r="G44" s="29"/>
      <c r="H44" s="24"/>
      <c r="I44" s="26"/>
      <c r="J44" s="25"/>
      <c r="K44" s="9"/>
      <c r="L44" s="102"/>
      <c r="M44" s="10"/>
    </row>
    <row r="45" spans="1:13" ht="36" customHeight="1">
      <c r="A45" s="99"/>
      <c r="B45" s="96"/>
      <c r="C45" s="94"/>
      <c r="D45" s="10"/>
      <c r="E45" s="20"/>
      <c r="F45" s="22"/>
      <c r="G45" s="29"/>
      <c r="H45" s="24"/>
      <c r="I45" s="28"/>
      <c r="J45" s="25"/>
      <c r="K45" s="96"/>
      <c r="L45" s="107"/>
      <c r="M45" s="97"/>
    </row>
    <row r="46" spans="1:13" ht="18.95" customHeight="1">
      <c r="A46" s="94"/>
      <c r="B46" s="9"/>
      <c r="C46" s="94"/>
      <c r="D46" s="10"/>
      <c r="E46" s="20"/>
      <c r="F46" s="22"/>
      <c r="G46" s="29"/>
      <c r="H46" s="24"/>
      <c r="I46" s="26"/>
      <c r="J46" s="25"/>
      <c r="K46" s="9"/>
      <c r="L46" s="102"/>
      <c r="M46" s="10"/>
    </row>
    <row r="47" spans="1:13" ht="18.95" customHeight="1">
      <c r="A47" s="94"/>
      <c r="B47" s="9"/>
      <c r="C47" s="94"/>
      <c r="D47" s="10"/>
      <c r="E47" s="20"/>
      <c r="F47" s="22"/>
      <c r="G47" s="29"/>
      <c r="H47" s="24"/>
      <c r="I47" s="26"/>
      <c r="J47" s="25"/>
      <c r="K47" s="9"/>
      <c r="L47" s="102"/>
      <c r="M47" s="10"/>
    </row>
    <row r="48" spans="1:13" ht="18.95" customHeight="1">
      <c r="A48" s="94"/>
      <c r="B48" s="9"/>
      <c r="C48" s="94"/>
      <c r="D48" s="9"/>
      <c r="E48" s="22"/>
      <c r="F48" s="22"/>
      <c r="G48" s="30"/>
      <c r="H48" s="24"/>
      <c r="I48" s="16"/>
      <c r="J48" s="16"/>
      <c r="K48" s="16"/>
      <c r="L48" s="102"/>
      <c r="M48" s="16"/>
    </row>
    <row r="49" spans="1:13" ht="18.95" customHeight="1">
      <c r="A49" s="61" t="s">
        <v>32</v>
      </c>
      <c r="H49" s="31"/>
      <c r="K49" s="32"/>
      <c r="L49" s="96"/>
      <c r="M49" s="97"/>
    </row>
    <row r="50" spans="1:13">
      <c r="A50" s="94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4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6"/>
      <c r="C52" s="96"/>
      <c r="E52" s="114" t="s">
        <v>36</v>
      </c>
      <c r="F52" s="96"/>
      <c r="G52" s="96"/>
      <c r="H52" s="114" t="s">
        <v>37</v>
      </c>
      <c r="I52" s="96"/>
      <c r="J52" s="96" t="s">
        <v>42</v>
      </c>
      <c r="K52" s="96"/>
      <c r="L52" s="96"/>
      <c r="M52" s="97"/>
    </row>
    <row r="53" spans="1:13">
      <c r="A53" s="56" t="s">
        <v>38</v>
      </c>
      <c r="B53" s="50"/>
      <c r="C53" s="50" t="s">
        <v>39</v>
      </c>
      <c r="D53" s="115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54" t="s">
        <v>49</v>
      </c>
      <c r="B54" s="555"/>
      <c r="C54" s="555"/>
      <c r="D54" s="555"/>
      <c r="E54" s="555"/>
      <c r="F54" s="555"/>
      <c r="G54" s="555"/>
      <c r="H54" s="555"/>
      <c r="I54" s="555"/>
      <c r="J54" s="555"/>
      <c r="K54" s="555"/>
      <c r="L54" s="555"/>
      <c r="M54" s="556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45196</v>
      </c>
      <c r="J55" s="45"/>
      <c r="K55" s="45"/>
      <c r="L55" s="45"/>
      <c r="M55" s="48"/>
    </row>
    <row r="56" spans="1:13" ht="16.5" customHeight="1">
      <c r="A56" s="93" t="s">
        <v>12</v>
      </c>
      <c r="B56" s="9"/>
      <c r="C56" s="10"/>
      <c r="D56" s="94" t="s">
        <v>13</v>
      </c>
      <c r="E56" s="9"/>
      <c r="F56" s="9"/>
      <c r="G56" s="9"/>
      <c r="H56" s="93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>KLOKOČKA AUTOSALON - ŘEPY</v>
      </c>
      <c r="E57" s="50"/>
      <c r="F57" s="50"/>
      <c r="G57" s="50"/>
      <c r="H57" s="49" t="s">
        <v>14</v>
      </c>
      <c r="I57" s="95">
        <f>I30</f>
        <v>602881440</v>
      </c>
      <c r="J57" s="50"/>
      <c r="K57" s="50"/>
      <c r="L57" s="50"/>
      <c r="M57" s="51"/>
    </row>
    <row r="58" spans="1:13" ht="12.95" customHeight="1">
      <c r="A58" s="52"/>
      <c r="B58" s="96"/>
      <c r="C58" s="52"/>
      <c r="D58" s="97"/>
      <c r="E58" s="96"/>
      <c r="F58" s="12"/>
      <c r="G58" s="96"/>
      <c r="H58" s="96"/>
      <c r="I58" s="96"/>
      <c r="J58" s="96"/>
      <c r="K58" s="97"/>
      <c r="L58" s="52"/>
      <c r="M58" s="97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4" t="s">
        <v>22</v>
      </c>
      <c r="M59" s="10"/>
    </row>
    <row r="60" spans="1:13" ht="15.75" customHeight="1">
      <c r="A60" s="54"/>
      <c r="B60" s="96"/>
      <c r="C60" s="52"/>
      <c r="D60" s="97"/>
      <c r="E60" s="98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7"/>
      <c r="L60" s="98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9">
        <v>1</v>
      </c>
      <c r="B62" s="20"/>
      <c r="C62" s="99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00" t="s">
        <v>59</v>
      </c>
      <c r="B63" s="101"/>
      <c r="C63" s="116" t="str">
        <f>JL!I12</f>
        <v>Slepičí vývar s nudlemi a zeleninou</v>
      </c>
      <c r="D63" s="10"/>
      <c r="E63" s="20" t="s">
        <v>31</v>
      </c>
      <c r="F63" s="89"/>
      <c r="G63" s="23"/>
      <c r="H63" s="24"/>
      <c r="I63" s="24"/>
      <c r="J63" s="25"/>
      <c r="K63" s="96"/>
      <c r="L63" s="102"/>
      <c r="M63" s="97"/>
    </row>
    <row r="64" spans="1:13" ht="18.95" customHeight="1">
      <c r="A64" s="100" t="s">
        <v>60</v>
      </c>
      <c r="B64" s="101"/>
      <c r="C64" s="94" t="str">
        <f>JL!I15</f>
        <v>Drchánková</v>
      </c>
      <c r="D64" s="10"/>
      <c r="E64" s="98" t="s">
        <v>31</v>
      </c>
      <c r="F64" s="89"/>
      <c r="G64" s="103"/>
      <c r="H64" s="24"/>
      <c r="I64" s="26"/>
      <c r="J64" s="25"/>
      <c r="K64" s="9"/>
      <c r="L64" s="102"/>
      <c r="M64" s="10"/>
    </row>
    <row r="65" spans="1:13" ht="18.95" customHeight="1">
      <c r="A65" s="100" t="s">
        <v>73</v>
      </c>
      <c r="B65" s="104"/>
      <c r="C65" s="105" t="str">
        <f>JL!I19</f>
        <v>Smažené rybí filé, vařené brambory s máslem, citron</v>
      </c>
      <c r="D65" s="10"/>
      <c r="E65" s="20" t="s">
        <v>31</v>
      </c>
      <c r="F65" s="89"/>
      <c r="G65" s="27"/>
      <c r="H65" s="24"/>
      <c r="I65" s="26"/>
      <c r="J65" s="25"/>
      <c r="K65" s="96"/>
      <c r="L65" s="107"/>
      <c r="M65" s="97"/>
    </row>
    <row r="66" spans="1:13" ht="18.95" customHeight="1">
      <c r="A66" s="100" t="s">
        <v>74</v>
      </c>
      <c r="B66" s="108"/>
      <c r="C66" s="105" t="str">
        <f>JL!I23</f>
        <v>Kuřecí směs Šuej-ču-žou, jasmínová rýže (kuřecí, sojová omáčka, vejce, chilli, zelenina, česnek, cukr, cibule)</v>
      </c>
      <c r="D66" s="10"/>
      <c r="E66" s="98" t="s">
        <v>31</v>
      </c>
      <c r="F66" s="89"/>
      <c r="G66" s="27"/>
      <c r="H66" s="24"/>
      <c r="I66" s="28"/>
      <c r="J66" s="25"/>
      <c r="K66" s="96"/>
      <c r="L66" s="107"/>
      <c r="M66" s="97"/>
    </row>
    <row r="67" spans="1:13" ht="18.95" customHeight="1">
      <c r="A67" s="100" t="s">
        <v>75</v>
      </c>
      <c r="B67" s="108"/>
      <c r="C67" s="105" t="str">
        <f>JL!I27</f>
        <v>Spaghetti all´Arrabbiata se strouhaným parmazánem (těstoviny, cibule, česnek, feferonky, rajčata, sůl, pepř, tomato sugo, bylinky)</v>
      </c>
      <c r="D67" s="10"/>
      <c r="E67" s="20" t="s">
        <v>31</v>
      </c>
      <c r="F67" s="89"/>
      <c r="G67" s="27"/>
      <c r="H67" s="24"/>
      <c r="I67" s="28"/>
      <c r="J67" s="25"/>
      <c r="K67" s="9"/>
      <c r="L67" s="102"/>
      <c r="M67" s="10"/>
    </row>
    <row r="68" spans="1:13" ht="18.95" customHeight="1">
      <c r="A68" s="100" t="s">
        <v>76</v>
      </c>
      <c r="B68" s="109"/>
      <c r="C68" s="105" t="str">
        <f>JL!H32</f>
        <v>4.</v>
      </c>
      <c r="D68" s="10"/>
      <c r="E68" s="20" t="s">
        <v>31</v>
      </c>
      <c r="F68" s="89"/>
      <c r="G68" s="27"/>
      <c r="H68" s="24"/>
      <c r="I68" s="28"/>
      <c r="J68" s="25"/>
      <c r="K68" s="96"/>
      <c r="L68" s="107"/>
      <c r="M68" s="97"/>
    </row>
    <row r="69" spans="1:13" ht="18.95" customHeight="1">
      <c r="A69" s="110"/>
      <c r="B69" s="111"/>
      <c r="C69" s="552"/>
      <c r="D69" s="553"/>
      <c r="E69" s="20"/>
      <c r="F69" s="89"/>
      <c r="G69" s="27"/>
      <c r="H69" s="24"/>
      <c r="I69" s="28"/>
      <c r="J69" s="25"/>
      <c r="K69" s="9"/>
      <c r="L69" s="102"/>
      <c r="M69" s="10"/>
    </row>
    <row r="70" spans="1:13" ht="18.95" customHeight="1">
      <c r="A70" s="94"/>
      <c r="B70" s="96"/>
      <c r="C70" s="94"/>
      <c r="D70" s="10"/>
      <c r="E70" s="20"/>
      <c r="F70" s="89"/>
      <c r="G70" s="29"/>
      <c r="H70" s="24"/>
      <c r="I70" s="28"/>
      <c r="J70" s="25"/>
      <c r="K70" s="96"/>
      <c r="L70" s="107"/>
      <c r="M70" s="97"/>
    </row>
    <row r="71" spans="1:13" ht="18.95" customHeight="1">
      <c r="A71" s="94"/>
      <c r="B71" s="9"/>
      <c r="C71" s="112"/>
      <c r="D71" s="113"/>
      <c r="E71" s="20"/>
      <c r="F71" s="22"/>
      <c r="G71" s="29"/>
      <c r="H71" s="24"/>
      <c r="I71" s="26"/>
      <c r="J71" s="25"/>
      <c r="K71" s="9"/>
      <c r="L71" s="102"/>
      <c r="M71" s="10"/>
    </row>
    <row r="72" spans="1:13" ht="36" customHeight="1">
      <c r="A72" s="99"/>
      <c r="B72" s="96"/>
      <c r="C72" s="94"/>
      <c r="D72" s="10"/>
      <c r="E72" s="20"/>
      <c r="F72" s="22"/>
      <c r="G72" s="29"/>
      <c r="H72" s="24"/>
      <c r="I72" s="26"/>
      <c r="J72" s="25"/>
      <c r="K72" s="9"/>
      <c r="L72" s="102"/>
      <c r="M72" s="10"/>
    </row>
    <row r="73" spans="1:13" ht="18.95" customHeight="1">
      <c r="A73" s="94"/>
      <c r="B73" s="9"/>
      <c r="C73" s="94"/>
      <c r="D73" s="10"/>
      <c r="E73" s="20"/>
      <c r="F73" s="22"/>
      <c r="G73" s="29"/>
      <c r="H73" s="24"/>
      <c r="I73" s="28"/>
      <c r="J73" s="25"/>
      <c r="K73" s="96"/>
      <c r="L73" s="107"/>
      <c r="M73" s="97"/>
    </row>
    <row r="74" spans="1:13" ht="18.95" customHeight="1">
      <c r="A74" s="94"/>
      <c r="B74" s="9"/>
      <c r="C74" s="94"/>
      <c r="D74" s="10"/>
      <c r="E74" s="20"/>
      <c r="F74" s="22"/>
      <c r="G74" s="29"/>
      <c r="H74" s="24"/>
      <c r="I74" s="26"/>
      <c r="J74" s="25"/>
      <c r="K74" s="9"/>
      <c r="L74" s="102"/>
      <c r="M74" s="10"/>
    </row>
    <row r="75" spans="1:13" ht="18.95" customHeight="1">
      <c r="A75" s="94"/>
      <c r="B75" s="9"/>
      <c r="C75" s="94"/>
      <c r="D75" s="9"/>
      <c r="E75" s="22"/>
      <c r="F75" s="22"/>
      <c r="G75" s="30"/>
      <c r="H75" s="24"/>
      <c r="I75" s="16"/>
      <c r="J75" s="16"/>
      <c r="K75" s="16"/>
      <c r="L75" s="102"/>
      <c r="M75" s="16"/>
    </row>
    <row r="76" spans="1:13" ht="18.95" customHeight="1">
      <c r="A76" s="61" t="s">
        <v>32</v>
      </c>
      <c r="H76" s="31"/>
      <c r="K76" s="32"/>
      <c r="L76" s="96"/>
      <c r="M76" s="97"/>
    </row>
    <row r="77" spans="1:13">
      <c r="A77" s="94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4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6"/>
      <c r="C79" s="96"/>
      <c r="E79" s="114" t="s">
        <v>36</v>
      </c>
      <c r="F79" s="96"/>
      <c r="G79" s="96"/>
      <c r="H79" s="114" t="s">
        <v>37</v>
      </c>
      <c r="I79" s="96"/>
      <c r="J79" s="96" t="s">
        <v>42</v>
      </c>
      <c r="K79" s="96"/>
      <c r="L79" s="96"/>
      <c r="M79" s="97"/>
    </row>
    <row r="80" spans="1:13">
      <c r="A80" s="56" t="s">
        <v>38</v>
      </c>
      <c r="B80" s="50"/>
      <c r="C80" s="50" t="s">
        <v>39</v>
      </c>
      <c r="D80" s="115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54" t="s">
        <v>49</v>
      </c>
      <c r="B81" s="555"/>
      <c r="C81" s="555"/>
      <c r="D81" s="555"/>
      <c r="E81" s="555"/>
      <c r="F81" s="555"/>
      <c r="G81" s="555"/>
      <c r="H81" s="555"/>
      <c r="I81" s="555"/>
      <c r="J81" s="555"/>
      <c r="K81" s="555"/>
      <c r="L81" s="555"/>
      <c r="M81" s="556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45197</v>
      </c>
      <c r="J82" s="45"/>
      <c r="K82" s="45"/>
      <c r="L82" s="45"/>
      <c r="M82" s="48"/>
    </row>
    <row r="83" spans="1:13" ht="16.5" customHeight="1">
      <c r="A83" s="93" t="s">
        <v>12</v>
      </c>
      <c r="B83" s="9"/>
      <c r="C83" s="10"/>
      <c r="D83" s="94" t="s">
        <v>13</v>
      </c>
      <c r="E83" s="9"/>
      <c r="F83" s="9"/>
      <c r="G83" s="9"/>
      <c r="H83" s="93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>KLOKOČKA AUTOSALON - ŘEPY</v>
      </c>
      <c r="E84" s="50"/>
      <c r="F84" s="50"/>
      <c r="G84" s="50"/>
      <c r="H84" s="49" t="s">
        <v>14</v>
      </c>
      <c r="I84" s="95">
        <f>I57</f>
        <v>602881440</v>
      </c>
      <c r="J84" s="50"/>
      <c r="K84" s="50"/>
      <c r="L84" s="50"/>
      <c r="M84" s="51"/>
    </row>
    <row r="85" spans="1:13" ht="12.95" customHeight="1">
      <c r="A85" s="52"/>
      <c r="B85" s="96"/>
      <c r="C85" s="52"/>
      <c r="D85" s="97"/>
      <c r="E85" s="96"/>
      <c r="F85" s="12"/>
      <c r="G85" s="96"/>
      <c r="H85" s="96"/>
      <c r="I85" s="96"/>
      <c r="J85" s="96"/>
      <c r="K85" s="97"/>
      <c r="L85" s="52"/>
      <c r="M85" s="97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4" t="s">
        <v>22</v>
      </c>
      <c r="M86" s="10"/>
    </row>
    <row r="87" spans="1:13" ht="15.75" customHeight="1">
      <c r="A87" s="54"/>
      <c r="B87" s="96"/>
      <c r="C87" s="52"/>
      <c r="D87" s="97"/>
      <c r="E87" s="98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7"/>
      <c r="L87" s="98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9">
        <v>1</v>
      </c>
      <c r="B89" s="20"/>
      <c r="C89" s="99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00" t="s">
        <v>59</v>
      </c>
      <c r="B90" s="101"/>
      <c r="C90" s="94" t="str">
        <f>JL!L12</f>
        <v>Ovarová</v>
      </c>
      <c r="D90" s="10"/>
      <c r="E90" s="20" t="s">
        <v>31</v>
      </c>
      <c r="F90" s="22"/>
      <c r="G90" s="23"/>
      <c r="H90" s="24"/>
      <c r="I90" s="24"/>
      <c r="J90" s="25"/>
      <c r="K90" s="96"/>
      <c r="L90" s="102"/>
      <c r="M90" s="97"/>
    </row>
    <row r="91" spans="1:13" ht="18.95" customHeight="1">
      <c r="A91" s="100" t="s">
        <v>60</v>
      </c>
      <c r="B91" s="101"/>
      <c r="C91" s="94" t="str">
        <f>JL!L15</f>
        <v>Fazolová s paprikou</v>
      </c>
      <c r="D91" s="10"/>
      <c r="E91" s="98" t="s">
        <v>31</v>
      </c>
      <c r="F91" s="22"/>
      <c r="G91" s="103"/>
      <c r="H91" s="24"/>
      <c r="I91" s="26"/>
      <c r="J91" s="25"/>
      <c r="K91" s="9"/>
      <c r="L91" s="102"/>
      <c r="M91" s="10"/>
    </row>
    <row r="92" spans="1:13" ht="18.95" customHeight="1">
      <c r="A92" s="100" t="s">
        <v>73</v>
      </c>
      <c r="B92" s="104"/>
      <c r="C92" s="105" t="str">
        <f>JL!L19</f>
        <v>Pečená vepřová plec na majoránce se slaninou, bramborová kaše s výpekovou štávou</v>
      </c>
      <c r="D92" s="10"/>
      <c r="E92" s="20" t="s">
        <v>31</v>
      </c>
      <c r="F92" s="22"/>
      <c r="G92" s="118"/>
      <c r="H92" s="24"/>
      <c r="I92" s="26"/>
      <c r="J92" s="25"/>
      <c r="K92" s="96"/>
      <c r="L92" s="107"/>
      <c r="M92" s="97"/>
    </row>
    <row r="93" spans="1:13" ht="18.95" customHeight="1">
      <c r="A93" s="100" t="s">
        <v>74</v>
      </c>
      <c r="B93" s="108"/>
      <c r="C93" s="105" t="str">
        <f>JL!L23</f>
        <v>Pečené vuřty na tmavém pivu s paprikami a feferonkami, čerstvý chléb</v>
      </c>
      <c r="D93" s="10"/>
      <c r="E93" s="98" t="s">
        <v>31</v>
      </c>
      <c r="F93" s="22"/>
      <c r="G93" s="27"/>
      <c r="H93" s="24"/>
      <c r="I93" s="28"/>
      <c r="J93" s="25"/>
      <c r="K93" s="96"/>
      <c r="L93" s="107"/>
      <c r="M93" s="97"/>
    </row>
    <row r="94" spans="1:13" ht="18.95" customHeight="1">
      <c r="A94" s="100" t="s">
        <v>75</v>
      </c>
      <c r="B94" s="108"/>
      <c r="C94" s="105" t="str">
        <f>JL!L27</f>
        <v>Sójové Chilli con carne, jasmínová rýže (sójové maso, steril. fazole, koření chilli, rajčata, cibule, mouka, pepř, kukuřice)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2"/>
      <c r="M94" s="10"/>
    </row>
    <row r="95" spans="1:13" ht="18.95" customHeight="1">
      <c r="A95" s="100" t="s">
        <v>76</v>
      </c>
      <c r="B95" s="109"/>
      <c r="C95" s="105" t="str">
        <f>JL!L32</f>
        <v>Vepřový steak zapékaný se šunkou, fazolkami a sýrem, smažené bramborové krokety (vepřové maso, sůl, pepř, fazolky, šunka, sýr, mouka, cibule)</v>
      </c>
      <c r="D95" s="10"/>
      <c r="E95" s="20" t="s">
        <v>31</v>
      </c>
      <c r="F95" s="22"/>
      <c r="G95" s="27"/>
      <c r="H95" s="24"/>
      <c r="I95" s="28"/>
      <c r="J95" s="25"/>
      <c r="K95" s="96"/>
      <c r="L95" s="107"/>
      <c r="M95" s="97"/>
    </row>
    <row r="96" spans="1:13" ht="18.95" customHeight="1">
      <c r="A96" s="110"/>
      <c r="B96" s="111"/>
      <c r="C96" s="552"/>
      <c r="D96" s="553"/>
      <c r="E96" s="20"/>
      <c r="F96" s="22"/>
      <c r="G96" s="27"/>
      <c r="H96" s="24"/>
      <c r="I96" s="28"/>
      <c r="J96" s="25"/>
      <c r="K96" s="9"/>
      <c r="L96" s="102"/>
      <c r="M96" s="10"/>
    </row>
    <row r="97" spans="1:13" ht="18.95" customHeight="1">
      <c r="A97" s="94"/>
      <c r="B97" s="96"/>
      <c r="C97" s="94"/>
      <c r="D97" s="10"/>
      <c r="E97" s="20"/>
      <c r="F97" s="22"/>
      <c r="G97" s="29"/>
      <c r="H97" s="24"/>
      <c r="I97" s="28"/>
      <c r="J97" s="25"/>
      <c r="K97" s="96"/>
      <c r="L97" s="107"/>
      <c r="M97" s="97"/>
    </row>
    <row r="98" spans="1:13" ht="18.95" customHeight="1">
      <c r="A98" s="94"/>
      <c r="B98" s="9"/>
      <c r="C98" s="112"/>
      <c r="D98" s="113"/>
      <c r="E98" s="20"/>
      <c r="F98" s="22"/>
      <c r="G98" s="29"/>
      <c r="H98" s="24"/>
      <c r="I98" s="26"/>
      <c r="J98" s="25"/>
      <c r="K98" s="9"/>
      <c r="L98" s="102"/>
      <c r="M98" s="10"/>
    </row>
    <row r="99" spans="1:13" ht="36" customHeight="1">
      <c r="A99" s="99"/>
      <c r="B99" s="96"/>
      <c r="C99" s="94"/>
      <c r="D99" s="10"/>
      <c r="E99" s="20"/>
      <c r="F99" s="22"/>
      <c r="G99" s="29"/>
      <c r="H99" s="24"/>
      <c r="I99" s="26"/>
      <c r="J99" s="25"/>
      <c r="K99" s="9"/>
      <c r="L99" s="102"/>
      <c r="M99" s="10"/>
    </row>
    <row r="100" spans="1:13" ht="18.95" customHeight="1">
      <c r="A100" s="94"/>
      <c r="B100" s="9"/>
      <c r="C100" s="94"/>
      <c r="D100" s="10"/>
      <c r="E100" s="20"/>
      <c r="F100" s="22"/>
      <c r="G100" s="29"/>
      <c r="H100" s="24"/>
      <c r="I100" s="28"/>
      <c r="J100" s="25"/>
      <c r="K100" s="96"/>
      <c r="L100" s="107"/>
      <c r="M100" s="97"/>
    </row>
    <row r="101" spans="1:13" ht="18.95" customHeight="1">
      <c r="A101" s="94"/>
      <c r="B101" s="9"/>
      <c r="C101" s="94"/>
      <c r="D101" s="10"/>
      <c r="E101" s="20"/>
      <c r="F101" s="22"/>
      <c r="G101" s="29"/>
      <c r="H101" s="24"/>
      <c r="I101" s="26"/>
      <c r="J101" s="25"/>
      <c r="K101" s="9"/>
      <c r="L101" s="102"/>
      <c r="M101" s="10"/>
    </row>
    <row r="102" spans="1:13" ht="18.95" customHeight="1">
      <c r="A102" s="94"/>
      <c r="B102" s="9"/>
      <c r="C102" s="94"/>
      <c r="D102" s="9"/>
      <c r="E102" s="22"/>
      <c r="F102" s="22"/>
      <c r="G102" s="30"/>
      <c r="H102" s="24"/>
      <c r="I102" s="16"/>
      <c r="J102" s="16"/>
      <c r="K102" s="16"/>
      <c r="L102" s="102"/>
      <c r="M102" s="16"/>
    </row>
    <row r="103" spans="1:13" ht="18.95" customHeight="1">
      <c r="A103" s="61" t="s">
        <v>32</v>
      </c>
      <c r="H103" s="31"/>
      <c r="K103" s="32"/>
      <c r="L103" s="96"/>
      <c r="M103" s="97"/>
    </row>
    <row r="104" spans="1:13">
      <c r="A104" s="94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4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6"/>
      <c r="C106" s="96"/>
      <c r="E106" s="114" t="s">
        <v>36</v>
      </c>
      <c r="F106" s="96"/>
      <c r="G106" s="96"/>
      <c r="H106" s="114" t="s">
        <v>37</v>
      </c>
      <c r="I106" s="96"/>
      <c r="J106" s="96" t="s">
        <v>42</v>
      </c>
      <c r="K106" s="96"/>
      <c r="L106" s="96"/>
      <c r="M106" s="97"/>
    </row>
    <row r="107" spans="1:13">
      <c r="A107" s="56" t="s">
        <v>38</v>
      </c>
      <c r="B107" s="50"/>
      <c r="C107" s="50" t="s">
        <v>39</v>
      </c>
      <c r="D107" s="115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54" t="s">
        <v>49</v>
      </c>
      <c r="B108" s="555"/>
      <c r="C108" s="555"/>
      <c r="D108" s="555"/>
      <c r="E108" s="555"/>
      <c r="F108" s="555"/>
      <c r="G108" s="555"/>
      <c r="H108" s="555"/>
      <c r="I108" s="555"/>
      <c r="J108" s="555"/>
      <c r="K108" s="555"/>
      <c r="L108" s="555"/>
      <c r="M108" s="556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45198</v>
      </c>
      <c r="J109" s="45"/>
      <c r="K109" s="45"/>
      <c r="L109" s="45"/>
      <c r="M109" s="48"/>
    </row>
    <row r="110" spans="1:13" ht="16.5" customHeight="1">
      <c r="A110" s="93" t="s">
        <v>12</v>
      </c>
      <c r="B110" s="9"/>
      <c r="C110" s="10"/>
      <c r="D110" s="94" t="s">
        <v>13</v>
      </c>
      <c r="E110" s="9"/>
      <c r="F110" s="9"/>
      <c r="G110" s="9"/>
      <c r="H110" s="93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>KLOKOČKA AUTOSALON - ŘEPY</v>
      </c>
      <c r="E111" s="50"/>
      <c r="F111" s="50"/>
      <c r="G111" s="50"/>
      <c r="H111" s="49" t="s">
        <v>14</v>
      </c>
      <c r="I111" s="95">
        <f>I84</f>
        <v>602881440</v>
      </c>
      <c r="J111" s="50"/>
      <c r="K111" s="50"/>
      <c r="L111" s="50"/>
      <c r="M111" s="51"/>
    </row>
    <row r="112" spans="1:13" ht="12.95" customHeight="1">
      <c r="A112" s="52"/>
      <c r="B112" s="96"/>
      <c r="C112" s="52"/>
      <c r="D112" s="97"/>
      <c r="E112" s="96"/>
      <c r="F112" s="12"/>
      <c r="G112" s="96"/>
      <c r="H112" s="96"/>
      <c r="I112" s="96"/>
      <c r="J112" s="96"/>
      <c r="K112" s="97"/>
      <c r="L112" s="52"/>
      <c r="M112" s="97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4" t="s">
        <v>22</v>
      </c>
      <c r="M113" s="10"/>
    </row>
    <row r="114" spans="1:13" ht="15.75" customHeight="1">
      <c r="A114" s="54"/>
      <c r="B114" s="96"/>
      <c r="C114" s="52"/>
      <c r="D114" s="97"/>
      <c r="E114" s="98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7"/>
      <c r="L114" s="98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9">
        <v>1</v>
      </c>
      <c r="B116" s="20"/>
      <c r="C116" s="99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00" t="s">
        <v>59</v>
      </c>
      <c r="B117" s="101"/>
      <c r="C117" s="116" t="str">
        <f>JL!O12</f>
        <v>Hovězí s vaječnou sedlinou a zeleninou</v>
      </c>
      <c r="D117" s="10"/>
      <c r="E117" s="20" t="s">
        <v>31</v>
      </c>
      <c r="F117" s="22"/>
      <c r="G117" s="23"/>
      <c r="H117" s="24"/>
      <c r="I117" s="24"/>
      <c r="J117" s="25"/>
      <c r="K117" s="96"/>
      <c r="L117" s="102"/>
      <c r="M117" s="97"/>
    </row>
    <row r="118" spans="1:13" ht="18.95" customHeight="1">
      <c r="A118" s="100" t="s">
        <v>60</v>
      </c>
      <c r="B118" s="101"/>
      <c r="C118" s="94" t="str">
        <f>JL!O15</f>
        <v>Bramborová</v>
      </c>
      <c r="D118" s="10"/>
      <c r="E118" s="98" t="s">
        <v>31</v>
      </c>
      <c r="F118" s="22"/>
      <c r="G118" s="103"/>
      <c r="H118" s="24"/>
      <c r="I118" s="26"/>
      <c r="J118" s="25"/>
      <c r="K118" s="9"/>
      <c r="L118" s="102"/>
      <c r="M118" s="10"/>
    </row>
    <row r="119" spans="1:13" ht="18.95" customHeight="1">
      <c r="A119" s="100" t="s">
        <v>73</v>
      </c>
      <c r="B119" s="104"/>
      <c r="C119" s="105" t="str">
        <f>JL!O19</f>
        <v>Hovězí pečeně štěpánská, dušená rýže (hovězí maso, cibule, slanina, vejce, sůl, pepř, mouka, kmín)</v>
      </c>
      <c r="D119" s="10"/>
      <c r="E119" s="20" t="s">
        <v>31</v>
      </c>
      <c r="F119" s="22"/>
      <c r="G119" s="27"/>
      <c r="H119" s="24"/>
      <c r="I119" s="26"/>
      <c r="J119" s="25"/>
      <c r="K119" s="96"/>
      <c r="L119" s="107"/>
      <c r="M119" s="97"/>
    </row>
    <row r="120" spans="1:13" ht="18.95" customHeight="1">
      <c r="A120" s="100" t="s">
        <v>74</v>
      </c>
      <c r="B120" s="108"/>
      <c r="C120" s="105" t="str">
        <f>JL!O23</f>
        <v>Dalmátské čufty, vařené těstoviny (mleté maso, vejce, žemle, hrášek, lečo, smetana, koření čubrica, sůl, pepř, paprika, mouka, rajčata)</v>
      </c>
      <c r="D120" s="10"/>
      <c r="E120" s="98" t="s">
        <v>31</v>
      </c>
      <c r="F120" s="22"/>
      <c r="G120" s="27"/>
      <c r="H120" s="24"/>
      <c r="I120" s="26"/>
      <c r="J120" s="25"/>
      <c r="K120" s="9"/>
      <c r="L120" s="102"/>
      <c r="M120" s="10"/>
    </row>
    <row r="121" spans="1:13" ht="18.95" customHeight="1">
      <c r="A121" s="100" t="s">
        <v>75</v>
      </c>
      <c r="B121" s="108"/>
      <c r="C121" s="105" t="str">
        <f>JL!O27</f>
        <v>Plněné domácí buchty, mléko  (polohrubá a hladká mouka, vejce, kvasnice, mléko, máslo, mák, tvaroh, cukr, sůl)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2"/>
      <c r="M121" s="10"/>
    </row>
    <row r="122" spans="1:13" ht="18.95" customHeight="1">
      <c r="A122" s="100" t="s">
        <v>76</v>
      </c>
      <c r="B122" s="109"/>
      <c r="C122" s="105" t="str">
        <f>JL!O32</f>
        <v>MEXICKÉ BURRITO S KUŘECÍM MASEM, SALSA MEXICANA</v>
      </c>
      <c r="D122" s="10"/>
      <c r="E122" s="20" t="s">
        <v>31</v>
      </c>
      <c r="F122" s="22"/>
      <c r="G122" s="27"/>
      <c r="H122" s="24"/>
      <c r="I122" s="28"/>
      <c r="J122" s="25"/>
      <c r="K122" s="96"/>
      <c r="L122" s="107"/>
      <c r="M122" s="97"/>
    </row>
    <row r="123" spans="1:13" ht="18.95" customHeight="1">
      <c r="A123" s="110"/>
      <c r="B123" s="111"/>
      <c r="C123" s="552"/>
      <c r="D123" s="553"/>
      <c r="E123" s="20"/>
      <c r="F123" s="22"/>
      <c r="G123" s="27"/>
      <c r="H123" s="24"/>
      <c r="I123" s="28"/>
      <c r="J123" s="25"/>
      <c r="K123" s="9"/>
      <c r="L123" s="102"/>
      <c r="M123" s="10"/>
    </row>
    <row r="124" spans="1:13" ht="18.95" customHeight="1">
      <c r="A124" s="94"/>
      <c r="B124" s="96"/>
      <c r="C124" s="94"/>
      <c r="D124" s="10"/>
      <c r="E124" s="20"/>
      <c r="F124" s="22"/>
      <c r="G124" s="29"/>
      <c r="H124" s="24"/>
      <c r="I124" s="28"/>
      <c r="J124" s="25"/>
      <c r="K124" s="96"/>
      <c r="L124" s="107"/>
      <c r="M124" s="97"/>
    </row>
    <row r="125" spans="1:13" ht="18.95" customHeight="1">
      <c r="A125" s="94"/>
      <c r="B125" s="9"/>
      <c r="C125" s="112"/>
      <c r="D125" s="113"/>
      <c r="E125" s="20"/>
      <c r="F125" s="22"/>
      <c r="G125" s="29"/>
      <c r="H125" s="24"/>
      <c r="I125" s="26"/>
      <c r="J125" s="25"/>
      <c r="K125" s="9"/>
      <c r="L125" s="102"/>
      <c r="M125" s="10"/>
    </row>
    <row r="126" spans="1:13" ht="36" customHeight="1">
      <c r="A126" s="99"/>
      <c r="B126" s="96"/>
      <c r="C126" s="94"/>
      <c r="D126" s="10"/>
      <c r="E126" s="20"/>
      <c r="F126" s="22"/>
      <c r="G126" s="29"/>
      <c r="H126" s="24"/>
      <c r="I126" s="26"/>
      <c r="J126" s="25"/>
      <c r="K126" s="9"/>
      <c r="L126" s="102"/>
      <c r="M126" s="10"/>
    </row>
    <row r="127" spans="1:13" ht="18.95" customHeight="1">
      <c r="A127" s="94"/>
      <c r="B127" s="9"/>
      <c r="C127" s="94"/>
      <c r="D127" s="10"/>
      <c r="E127" s="20"/>
      <c r="F127" s="22"/>
      <c r="G127" s="29"/>
      <c r="H127" s="24"/>
      <c r="I127" s="28"/>
      <c r="J127" s="25"/>
      <c r="K127" s="96"/>
      <c r="L127" s="107"/>
      <c r="M127" s="97"/>
    </row>
    <row r="128" spans="1:13" ht="18.95" customHeight="1">
      <c r="A128" s="94"/>
      <c r="B128" s="9"/>
      <c r="C128" s="94"/>
      <c r="D128" s="10"/>
      <c r="E128" s="20"/>
      <c r="F128" s="22"/>
      <c r="G128" s="29"/>
      <c r="H128" s="24"/>
      <c r="I128" s="26"/>
      <c r="J128" s="25"/>
      <c r="K128" s="9"/>
      <c r="L128" s="102"/>
      <c r="M128" s="10"/>
    </row>
    <row r="129" spans="1:13" ht="18.95" customHeight="1">
      <c r="A129" s="94"/>
      <c r="B129" s="9"/>
      <c r="C129" s="94"/>
      <c r="D129" s="9"/>
      <c r="E129" s="22"/>
      <c r="F129" s="22"/>
      <c r="G129" s="30"/>
      <c r="H129" s="24"/>
      <c r="I129" s="16"/>
      <c r="J129" s="16"/>
      <c r="K129" s="16"/>
      <c r="L129" s="102"/>
      <c r="M129" s="16"/>
    </row>
    <row r="130" spans="1:13" ht="18.95" customHeight="1">
      <c r="A130" s="61" t="s">
        <v>32</v>
      </c>
      <c r="H130" s="31"/>
      <c r="K130" s="32"/>
      <c r="L130" s="96"/>
      <c r="M130" s="97"/>
    </row>
    <row r="131" spans="1:13">
      <c r="A131" s="94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4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6"/>
      <c r="C133" s="96"/>
      <c r="E133" s="114" t="s">
        <v>36</v>
      </c>
      <c r="F133" s="96"/>
      <c r="G133" s="96"/>
      <c r="H133" s="114" t="s">
        <v>37</v>
      </c>
      <c r="I133" s="96"/>
      <c r="J133" s="96" t="s">
        <v>42</v>
      </c>
      <c r="K133" s="96"/>
      <c r="L133" s="96"/>
      <c r="M133" s="97"/>
    </row>
    <row r="134" spans="1:13">
      <c r="A134" s="56" t="s">
        <v>38</v>
      </c>
      <c r="B134" s="50"/>
      <c r="C134" s="50" t="s">
        <v>39</v>
      </c>
      <c r="D134" s="115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54" t="s">
        <v>49</v>
      </c>
      <c r="B135" s="555"/>
      <c r="C135" s="555"/>
      <c r="D135" s="555"/>
      <c r="E135" s="555"/>
      <c r="F135" s="555"/>
      <c r="G135" s="555"/>
      <c r="H135" s="555"/>
      <c r="I135" s="555"/>
      <c r="J135" s="555"/>
      <c r="K135" s="555"/>
      <c r="L135" s="555"/>
      <c r="M135" s="55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topLeftCell="A109" workbookViewId="0">
      <selection activeCell="D6" sqref="D6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5"/>
      <c r="C1" s="45"/>
      <c r="D1" s="45"/>
      <c r="E1" s="45"/>
      <c r="F1" s="45"/>
      <c r="G1" s="46"/>
      <c r="H1" s="7" t="s">
        <v>11</v>
      </c>
      <c r="I1" s="47">
        <f>JL!B10</f>
        <v>45194</v>
      </c>
      <c r="J1" s="45"/>
      <c r="K1" s="45"/>
      <c r="L1" s="45"/>
      <c r="M1" s="48"/>
    </row>
    <row r="2" spans="1:13" ht="16.5" customHeight="1">
      <c r="A2" s="93" t="s">
        <v>12</v>
      </c>
      <c r="B2" s="9"/>
      <c r="C2" s="10"/>
      <c r="D2" s="94" t="s">
        <v>13</v>
      </c>
      <c r="E2" s="9"/>
      <c r="F2" s="9"/>
      <c r="G2" s="9"/>
      <c r="H2" s="93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9" t="s">
        <v>15</v>
      </c>
      <c r="B3" s="50"/>
      <c r="C3" s="10"/>
      <c r="D3" s="63" t="s">
        <v>89</v>
      </c>
      <c r="E3" s="50"/>
      <c r="F3" s="50"/>
      <c r="G3" s="50"/>
      <c r="H3" s="49" t="s">
        <v>14</v>
      </c>
      <c r="I3" s="95">
        <v>731438009</v>
      </c>
      <c r="J3" s="50"/>
      <c r="K3" s="50"/>
      <c r="L3" s="50"/>
      <c r="M3" s="51"/>
    </row>
    <row r="4" spans="1:13" ht="12.95" customHeight="1">
      <c r="A4" s="52"/>
      <c r="B4" s="96"/>
      <c r="C4" s="52"/>
      <c r="D4" s="97"/>
      <c r="E4" s="96"/>
      <c r="F4" s="12"/>
      <c r="G4" s="96"/>
      <c r="H4" s="96"/>
      <c r="I4" s="96"/>
      <c r="J4" s="96"/>
      <c r="K4" s="97"/>
      <c r="L4" s="52"/>
      <c r="M4" s="97"/>
    </row>
    <row r="5" spans="1:13" ht="18" customHeight="1">
      <c r="A5" s="13"/>
      <c r="B5" s="45"/>
      <c r="C5" s="14" t="s">
        <v>16</v>
      </c>
      <c r="D5" s="48"/>
      <c r="E5" s="53" t="s">
        <v>17</v>
      </c>
      <c r="F5" s="15" t="s">
        <v>18</v>
      </c>
      <c r="G5" s="45" t="s">
        <v>19</v>
      </c>
      <c r="H5" s="45"/>
      <c r="I5" s="16" t="s">
        <v>20</v>
      </c>
      <c r="J5" s="16" t="s">
        <v>21</v>
      </c>
      <c r="K5" s="48"/>
      <c r="L5" s="94" t="s">
        <v>22</v>
      </c>
      <c r="M5" s="10"/>
    </row>
    <row r="6" spans="1:13" ht="15.75" customHeight="1">
      <c r="A6" s="54"/>
      <c r="B6" s="96"/>
      <c r="C6" s="52"/>
      <c r="D6" s="97"/>
      <c r="E6" s="98" t="s">
        <v>23</v>
      </c>
      <c r="F6" s="12"/>
      <c r="G6" s="17" t="s">
        <v>24</v>
      </c>
      <c r="H6" s="53" t="s">
        <v>5</v>
      </c>
      <c r="I6" s="16" t="s">
        <v>25</v>
      </c>
      <c r="J6" s="18" t="s">
        <v>26</v>
      </c>
      <c r="K6" s="97"/>
      <c r="L6" s="98" t="s">
        <v>27</v>
      </c>
      <c r="M6" s="19" t="s">
        <v>28</v>
      </c>
    </row>
    <row r="7" spans="1:13">
      <c r="A7" s="55"/>
      <c r="B7" s="50"/>
      <c r="C7" s="56"/>
      <c r="D7" s="57"/>
      <c r="E7" s="50"/>
      <c r="F7" s="58"/>
      <c r="G7" s="56"/>
      <c r="H7" s="50"/>
      <c r="I7" s="16"/>
      <c r="J7" s="16"/>
      <c r="K7" s="57"/>
      <c r="L7" s="59" t="s">
        <v>29</v>
      </c>
      <c r="M7" s="60" t="s">
        <v>30</v>
      </c>
    </row>
    <row r="8" spans="1:13">
      <c r="A8" s="99">
        <v>1</v>
      </c>
      <c r="B8" s="20"/>
      <c r="C8" s="99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9" t="s">
        <v>59</v>
      </c>
      <c r="B9" s="190"/>
      <c r="C9" s="94" t="str">
        <f>JL!C12</f>
        <v>Hovězí se strouháním</v>
      </c>
      <c r="D9" s="10"/>
      <c r="E9" s="20" t="s">
        <v>31</v>
      </c>
      <c r="F9" s="22"/>
      <c r="G9" s="23"/>
      <c r="H9" s="24"/>
      <c r="I9" s="24"/>
      <c r="J9" s="25"/>
      <c r="K9" s="96"/>
      <c r="L9" s="102"/>
      <c r="M9" s="97"/>
    </row>
    <row r="10" spans="1:13" ht="18.95" customHeight="1">
      <c r="A10" s="189" t="s">
        <v>60</v>
      </c>
      <c r="B10" s="190"/>
      <c r="C10" s="94" t="str">
        <f>JL!C15</f>
        <v>Zelňačka s klobásou a paprikou</v>
      </c>
      <c r="D10" s="10"/>
      <c r="E10" s="98" t="s">
        <v>31</v>
      </c>
      <c r="F10" s="22"/>
      <c r="G10" s="103"/>
      <c r="H10" s="24"/>
      <c r="I10" s="26"/>
      <c r="J10" s="25"/>
      <c r="K10" s="9"/>
      <c r="L10" s="102"/>
      <c r="M10" s="10"/>
    </row>
    <row r="11" spans="1:13" ht="18.95" customHeight="1">
      <c r="A11" s="189" t="s">
        <v>84</v>
      </c>
      <c r="B11" s="191"/>
      <c r="C11" s="105" t="str">
        <f>JL!C19</f>
        <v>Pečená vepřová kýta na česneku, dušený špenát, bramborové knedlíky (vepřové, česnek, cibule, mouka, špenát, mléko)</v>
      </c>
      <c r="D11" s="10"/>
      <c r="E11" s="20" t="s">
        <v>31</v>
      </c>
      <c r="F11" s="22"/>
      <c r="G11" s="27"/>
      <c r="H11" s="106"/>
      <c r="I11" s="26"/>
      <c r="J11" s="25"/>
      <c r="K11" s="96"/>
      <c r="L11" s="107"/>
      <c r="M11" s="97"/>
    </row>
    <row r="12" spans="1:13" ht="18.95" customHeight="1">
      <c r="A12" s="189" t="s">
        <v>86</v>
      </c>
      <c r="B12" s="192"/>
      <c r="C12" s="105" t="str">
        <f>JL!C23</f>
        <v>Rizoto z kuřecího masa, strouhaný sýr, okurka (kuřecí maso, zelenina, sůl, pepř, rýže, strouhaný sýr)</v>
      </c>
      <c r="D12" s="10"/>
      <c r="E12" s="98" t="s">
        <v>31</v>
      </c>
      <c r="F12" s="22"/>
      <c r="G12" s="27"/>
      <c r="H12" s="24"/>
      <c r="I12" s="26"/>
      <c r="J12" s="25"/>
      <c r="K12" s="9"/>
      <c r="L12" s="102"/>
      <c r="M12" s="10"/>
    </row>
    <row r="13" spans="1:13" ht="18.95" customHeight="1">
      <c r="A13" s="189" t="s">
        <v>85</v>
      </c>
      <c r="B13" s="192"/>
      <c r="C13" s="105" t="str">
        <f>JL!C27</f>
        <v>Čočka na kyselo s cibulkou, vařené vejce, chléb (čočka, cibule, mouka, ocet, cukr, pepř)</v>
      </c>
      <c r="D13" s="10"/>
      <c r="E13" s="20" t="s">
        <v>31</v>
      </c>
      <c r="F13" s="22"/>
      <c r="G13" s="27"/>
      <c r="H13" s="24"/>
      <c r="I13" s="28"/>
      <c r="J13" s="25"/>
      <c r="K13" s="9"/>
      <c r="L13" s="102"/>
      <c r="M13" s="10"/>
    </row>
    <row r="14" spans="1:13" ht="18.95" customHeight="1">
      <c r="A14" s="189" t="s">
        <v>87</v>
      </c>
      <c r="B14" s="193"/>
      <c r="C14" s="105" t="str">
        <f>JL!C32</f>
        <v>Kuřecí prsa s brokolicí a sýrem, smažené hranolky (kuřecí prsa, máslo, cibule, sůl, pepř, olej, sýr eidamského typu 45%. Brokolice)</v>
      </c>
      <c r="D14" s="10"/>
      <c r="E14" s="20" t="s">
        <v>31</v>
      </c>
      <c r="F14" s="22"/>
      <c r="G14" s="27"/>
      <c r="H14" s="24"/>
      <c r="I14" s="28"/>
      <c r="J14" s="25"/>
      <c r="K14" s="96"/>
      <c r="L14" s="107"/>
      <c r="M14" s="97"/>
    </row>
    <row r="15" spans="1:13" ht="18.95" customHeight="1">
      <c r="A15" s="110"/>
      <c r="B15" s="111"/>
      <c r="C15" s="552"/>
      <c r="D15" s="553"/>
      <c r="E15" s="20"/>
      <c r="F15" s="22"/>
      <c r="G15" s="27"/>
      <c r="H15" s="24"/>
      <c r="I15" s="28"/>
      <c r="J15" s="25"/>
      <c r="K15" s="9"/>
      <c r="L15" s="102"/>
      <c r="M15" s="10"/>
    </row>
    <row r="16" spans="1:13" ht="18.95" customHeight="1">
      <c r="A16" s="94"/>
      <c r="B16" s="96"/>
      <c r="C16" s="94"/>
      <c r="D16" s="10"/>
      <c r="E16" s="20"/>
      <c r="F16" s="22"/>
      <c r="G16" s="29"/>
      <c r="H16" s="24"/>
      <c r="I16" s="28"/>
      <c r="J16" s="25"/>
      <c r="K16" s="96"/>
      <c r="L16" s="107"/>
      <c r="M16" s="97"/>
    </row>
    <row r="17" spans="1:13" ht="18.95" customHeight="1">
      <c r="A17" s="94"/>
      <c r="B17" s="9"/>
      <c r="C17" s="112"/>
      <c r="D17" s="113"/>
      <c r="E17" s="20"/>
      <c r="F17" s="22"/>
      <c r="G17" s="29"/>
      <c r="H17" s="24"/>
      <c r="I17" s="26"/>
      <c r="J17" s="25"/>
      <c r="K17" s="9"/>
      <c r="L17" s="102"/>
      <c r="M17" s="10"/>
    </row>
    <row r="18" spans="1:13" ht="36" customHeight="1">
      <c r="A18" s="99"/>
      <c r="B18" s="96"/>
      <c r="C18" s="94"/>
      <c r="D18" s="10"/>
      <c r="E18" s="20"/>
      <c r="F18" s="22"/>
      <c r="G18" s="29"/>
      <c r="H18" s="24"/>
      <c r="I18" s="28"/>
      <c r="J18" s="25"/>
      <c r="K18" s="96"/>
      <c r="L18" s="107"/>
      <c r="M18" s="97"/>
    </row>
    <row r="19" spans="1:13" ht="18.95" customHeight="1">
      <c r="A19" s="94"/>
      <c r="B19" s="9"/>
      <c r="C19" s="94"/>
      <c r="D19" s="10"/>
      <c r="E19" s="20"/>
      <c r="F19" s="22"/>
      <c r="G19" s="29"/>
      <c r="H19" s="24"/>
      <c r="I19" s="26"/>
      <c r="J19" s="25"/>
      <c r="K19" s="9"/>
      <c r="L19" s="102"/>
      <c r="M19" s="10"/>
    </row>
    <row r="20" spans="1:13" ht="18.95" customHeight="1">
      <c r="A20" s="94"/>
      <c r="B20" s="9"/>
      <c r="C20" s="94"/>
      <c r="D20" s="10"/>
      <c r="E20" s="20"/>
      <c r="F20" s="22"/>
      <c r="G20" s="29"/>
      <c r="H20" s="24"/>
      <c r="I20" s="26"/>
      <c r="J20" s="25"/>
      <c r="K20" s="9"/>
      <c r="L20" s="102"/>
      <c r="M20" s="10"/>
    </row>
    <row r="21" spans="1:13" ht="18.95" customHeight="1">
      <c r="A21" s="94"/>
      <c r="B21" s="9"/>
      <c r="C21" s="94"/>
      <c r="D21" s="9"/>
      <c r="E21" s="22"/>
      <c r="F21" s="22"/>
      <c r="G21" s="30"/>
      <c r="H21" s="24"/>
      <c r="I21" s="16"/>
      <c r="J21" s="16"/>
      <c r="K21" s="16"/>
      <c r="L21" s="102"/>
      <c r="M21" s="16"/>
    </row>
    <row r="22" spans="1:13" ht="18.95" customHeight="1">
      <c r="A22" s="61" t="s">
        <v>32</v>
      </c>
      <c r="H22" s="31"/>
      <c r="K22" s="32"/>
      <c r="L22" s="96"/>
      <c r="M22" s="97"/>
    </row>
    <row r="23" spans="1:13">
      <c r="A23" s="94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4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2"/>
      <c r="B25" s="96"/>
      <c r="C25" s="96"/>
      <c r="E25" s="114" t="s">
        <v>36</v>
      </c>
      <c r="F25" s="96"/>
      <c r="G25" s="96"/>
      <c r="H25" s="114" t="s">
        <v>37</v>
      </c>
      <c r="I25" s="96"/>
      <c r="J25" s="96" t="s">
        <v>215</v>
      </c>
      <c r="K25" s="96"/>
      <c r="L25" s="96"/>
      <c r="M25" s="97"/>
    </row>
    <row r="26" spans="1:13">
      <c r="A26" s="56" t="s">
        <v>38</v>
      </c>
      <c r="B26" s="50"/>
      <c r="C26" s="50" t="s">
        <v>39</v>
      </c>
      <c r="D26" s="115"/>
      <c r="E26" s="50" t="s">
        <v>40</v>
      </c>
      <c r="F26" s="50"/>
      <c r="G26" s="50" t="s">
        <v>39</v>
      </c>
      <c r="H26" s="50"/>
      <c r="I26" s="50"/>
      <c r="J26" s="50"/>
      <c r="K26" s="50"/>
      <c r="L26" s="50"/>
      <c r="M26" s="57"/>
    </row>
    <row r="27" spans="1:13" ht="84.95" customHeight="1">
      <c r="A27" s="554" t="s">
        <v>49</v>
      </c>
      <c r="B27" s="555"/>
      <c r="C27" s="555"/>
      <c r="D27" s="555"/>
      <c r="E27" s="555"/>
      <c r="F27" s="555"/>
      <c r="G27" s="555"/>
      <c r="H27" s="555"/>
      <c r="I27" s="555"/>
      <c r="J27" s="555"/>
      <c r="K27" s="555"/>
      <c r="L27" s="555"/>
      <c r="M27" s="556"/>
    </row>
    <row r="28" spans="1:13" ht="35.1" customHeight="1">
      <c r="A28" s="6" t="s">
        <v>41</v>
      </c>
      <c r="B28" s="45"/>
      <c r="C28" s="45"/>
      <c r="D28" s="45"/>
      <c r="E28" s="45"/>
      <c r="F28" s="45"/>
      <c r="G28" s="46"/>
      <c r="H28" s="7" t="s">
        <v>11</v>
      </c>
      <c r="I28" s="47">
        <f>I1+1</f>
        <v>45195</v>
      </c>
      <c r="J28" s="45"/>
      <c r="K28" s="45"/>
      <c r="L28" s="45"/>
      <c r="M28" s="48"/>
    </row>
    <row r="29" spans="1:13" ht="16.5" customHeight="1">
      <c r="A29" s="93" t="s">
        <v>12</v>
      </c>
      <c r="B29" s="9"/>
      <c r="C29" s="10"/>
      <c r="D29" s="94" t="s">
        <v>13</v>
      </c>
      <c r="E29" s="9"/>
      <c r="F29" s="9"/>
      <c r="G29" s="9"/>
      <c r="H29" s="93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9" t="s">
        <v>15</v>
      </c>
      <c r="B30" s="50"/>
      <c r="C30" s="10"/>
      <c r="D30" s="63" t="str">
        <f>D3</f>
        <v>VALEO - ŽEBRÁK</v>
      </c>
      <c r="E30" s="50"/>
      <c r="F30" s="50"/>
      <c r="G30" s="50"/>
      <c r="H30" s="49" t="s">
        <v>14</v>
      </c>
      <c r="I30" s="95">
        <f>I3</f>
        <v>731438009</v>
      </c>
      <c r="J30" s="50"/>
      <c r="K30" s="50"/>
      <c r="L30" s="50"/>
      <c r="M30" s="51"/>
    </row>
    <row r="31" spans="1:13" ht="12.95" customHeight="1">
      <c r="A31" s="52"/>
      <c r="B31" s="96"/>
      <c r="C31" s="52"/>
      <c r="D31" s="97"/>
      <c r="E31" s="96"/>
      <c r="F31" s="12"/>
      <c r="G31" s="96"/>
      <c r="H31" s="96"/>
      <c r="I31" s="96"/>
      <c r="J31" s="96"/>
      <c r="K31" s="97"/>
      <c r="L31" s="52"/>
      <c r="M31" s="97"/>
    </row>
    <row r="32" spans="1:13" ht="18" customHeight="1">
      <c r="A32" s="13"/>
      <c r="B32" s="45"/>
      <c r="C32" s="14" t="s">
        <v>16</v>
      </c>
      <c r="D32" s="48"/>
      <c r="E32" s="53" t="s">
        <v>17</v>
      </c>
      <c r="F32" s="15" t="s">
        <v>18</v>
      </c>
      <c r="G32" s="45" t="s">
        <v>19</v>
      </c>
      <c r="H32" s="45"/>
      <c r="I32" s="16" t="s">
        <v>20</v>
      </c>
      <c r="J32" s="16" t="s">
        <v>21</v>
      </c>
      <c r="K32" s="48"/>
      <c r="L32" s="94" t="s">
        <v>22</v>
      </c>
      <c r="M32" s="10"/>
    </row>
    <row r="33" spans="1:13" ht="15.75" customHeight="1">
      <c r="A33" s="54"/>
      <c r="B33" s="96"/>
      <c r="C33" s="52"/>
      <c r="D33" s="97"/>
      <c r="E33" s="98" t="s">
        <v>23</v>
      </c>
      <c r="F33" s="12"/>
      <c r="G33" s="17" t="s">
        <v>24</v>
      </c>
      <c r="H33" s="53" t="s">
        <v>5</v>
      </c>
      <c r="I33" s="16" t="s">
        <v>25</v>
      </c>
      <c r="J33" s="18" t="s">
        <v>26</v>
      </c>
      <c r="K33" s="97"/>
      <c r="L33" s="98" t="s">
        <v>27</v>
      </c>
      <c r="M33" s="19" t="s">
        <v>28</v>
      </c>
    </row>
    <row r="34" spans="1:13">
      <c r="A34" s="55"/>
      <c r="B34" s="50"/>
      <c r="C34" s="56"/>
      <c r="D34" s="57"/>
      <c r="E34" s="50"/>
      <c r="F34" s="58"/>
      <c r="G34" s="56"/>
      <c r="H34" s="50"/>
      <c r="I34" s="16"/>
      <c r="J34" s="16"/>
      <c r="K34" s="57"/>
      <c r="L34" s="59" t="s">
        <v>29</v>
      </c>
      <c r="M34" s="60" t="s">
        <v>30</v>
      </c>
    </row>
    <row r="35" spans="1:13">
      <c r="A35" s="99">
        <v>1</v>
      </c>
      <c r="B35" s="20"/>
      <c r="C35" s="99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89" t="s">
        <v>59</v>
      </c>
      <c r="B36" s="190"/>
      <c r="C36" s="116" t="str">
        <f>JL!F12</f>
        <v>Hanácká česneková se zeleninou a bramborami</v>
      </c>
      <c r="D36" s="10"/>
      <c r="E36" s="20" t="s">
        <v>31</v>
      </c>
      <c r="F36" s="22"/>
      <c r="G36" s="23"/>
      <c r="H36" s="24"/>
      <c r="I36" s="24"/>
      <c r="J36" s="25"/>
      <c r="K36" s="96"/>
      <c r="L36" s="102"/>
      <c r="M36" s="97"/>
    </row>
    <row r="37" spans="1:13" ht="18.95" customHeight="1">
      <c r="A37" s="189" t="s">
        <v>60</v>
      </c>
      <c r="B37" s="190"/>
      <c r="C37" s="94" t="str">
        <f>JL!F15</f>
        <v>Rajčatová sladkokyselá s rýží</v>
      </c>
      <c r="D37" s="10"/>
      <c r="E37" s="98" t="s">
        <v>31</v>
      </c>
      <c r="F37" s="22"/>
      <c r="G37" s="103"/>
      <c r="H37" s="24"/>
      <c r="I37" s="26"/>
      <c r="J37" s="25"/>
      <c r="K37" s="9"/>
      <c r="L37" s="102"/>
      <c r="M37" s="10"/>
    </row>
    <row r="38" spans="1:13" ht="18.95" customHeight="1">
      <c r="A38" s="189" t="s">
        <v>84</v>
      </c>
      <c r="B38" s="191"/>
      <c r="C38" s="105" t="str">
        <f>JL!F19</f>
        <v>Vepřová krkovička na myslivecký způsob s okurkami, houbami a slaninou, houskové knedlíky</v>
      </c>
      <c r="D38" s="10"/>
      <c r="E38" s="20" t="s">
        <v>31</v>
      </c>
      <c r="F38" s="22"/>
      <c r="G38" s="27"/>
      <c r="H38" s="24"/>
      <c r="I38" s="26"/>
      <c r="J38" s="25"/>
      <c r="K38" s="96"/>
      <c r="L38" s="107"/>
      <c r="M38" s="97"/>
    </row>
    <row r="39" spans="1:13" ht="18.95" customHeight="1">
      <c r="A39" s="189" t="s">
        <v>86</v>
      </c>
      <c r="B39" s="192"/>
      <c r="C39" s="105" t="str">
        <f>JL!F23</f>
        <v>Špagety s vepřovým ragú Bolognese sypané strouhaným sýrem (vepřové sekané, cibule, rajčata cerstvá i drcená, cukr, bylinky, česnek, mouka)</v>
      </c>
      <c r="D39" s="10"/>
      <c r="E39" s="98" t="s">
        <v>31</v>
      </c>
      <c r="F39" s="22"/>
      <c r="G39" s="27"/>
      <c r="H39" s="24"/>
      <c r="I39" s="28"/>
      <c r="J39" s="25"/>
      <c r="K39" s="96"/>
      <c r="L39" s="102"/>
      <c r="M39" s="97"/>
    </row>
    <row r="40" spans="1:13" ht="18.95" customHeight="1">
      <c r="A40" s="189" t="s">
        <v>85</v>
      </c>
      <c r="B40" s="192"/>
      <c r="C40" s="105" t="str">
        <f>JL!F27</f>
        <v>Květákový mozeček, vařené brambory  (květák, kmín, vejce, sůl, máslo, muškátový květ)</v>
      </c>
      <c r="D40" s="10"/>
      <c r="E40" s="20" t="s">
        <v>31</v>
      </c>
      <c r="F40" s="22"/>
      <c r="G40" s="27"/>
      <c r="H40" s="24"/>
      <c r="I40" s="28"/>
      <c r="J40" s="25"/>
      <c r="K40" s="9"/>
      <c r="L40" s="107"/>
      <c r="M40" s="10"/>
    </row>
    <row r="41" spans="1:13" ht="18.95" customHeight="1">
      <c r="A41" s="189" t="s">
        <v>87</v>
      </c>
      <c r="B41" s="193"/>
      <c r="C41" s="105" t="str">
        <f>JL!F32</f>
        <v>PEČENÉ KRÁLIČÍ STEHNO NA ČESNEKU, DUŠENÝ LISTOVÝ ŠPENÁT, BRAMBOROVÉ KNEDLÍKY</v>
      </c>
      <c r="D41" s="10"/>
      <c r="E41" s="20" t="s">
        <v>31</v>
      </c>
      <c r="F41" s="22"/>
      <c r="G41" s="27"/>
      <c r="H41" s="24"/>
      <c r="I41" s="28"/>
      <c r="J41" s="25"/>
      <c r="K41" s="96"/>
      <c r="L41" s="107"/>
      <c r="M41" s="97"/>
    </row>
    <row r="42" spans="1:13" ht="18.95" customHeight="1">
      <c r="A42" s="110"/>
      <c r="B42" s="111"/>
      <c r="C42" s="552"/>
      <c r="D42" s="553"/>
      <c r="E42" s="20"/>
      <c r="F42" s="22"/>
      <c r="G42" s="27"/>
      <c r="H42" s="24"/>
      <c r="I42" s="117"/>
      <c r="J42" s="25"/>
      <c r="K42" s="9"/>
      <c r="L42" s="102"/>
      <c r="M42" s="10"/>
    </row>
    <row r="43" spans="1:13" ht="18.95" customHeight="1">
      <c r="A43" s="94"/>
      <c r="B43" s="96"/>
      <c r="C43" s="94"/>
      <c r="D43" s="10"/>
      <c r="E43" s="20"/>
      <c r="F43" s="22"/>
      <c r="G43" s="29"/>
      <c r="H43" s="24"/>
      <c r="I43" s="28"/>
      <c r="J43" s="25"/>
      <c r="K43" s="96"/>
      <c r="L43" s="107"/>
      <c r="M43" s="97"/>
    </row>
    <row r="44" spans="1:13" ht="18.95" customHeight="1">
      <c r="A44" s="94"/>
      <c r="B44" s="9"/>
      <c r="C44" s="112"/>
      <c r="D44" s="113"/>
      <c r="E44" s="20"/>
      <c r="F44" s="22"/>
      <c r="G44" s="29"/>
      <c r="H44" s="24"/>
      <c r="I44" s="26"/>
      <c r="J44" s="25"/>
      <c r="K44" s="9"/>
      <c r="L44" s="102"/>
      <c r="M44" s="10"/>
    </row>
    <row r="45" spans="1:13" ht="36" customHeight="1">
      <c r="A45" s="99"/>
      <c r="B45" s="96"/>
      <c r="C45" s="94"/>
      <c r="D45" s="10"/>
      <c r="E45" s="20"/>
      <c r="F45" s="22"/>
      <c r="G45" s="29"/>
      <c r="H45" s="24"/>
      <c r="I45" s="28"/>
      <c r="J45" s="25"/>
      <c r="K45" s="96"/>
      <c r="L45" s="107"/>
      <c r="M45" s="97"/>
    </row>
    <row r="46" spans="1:13" ht="18.95" customHeight="1">
      <c r="A46" s="94"/>
      <c r="B46" s="9"/>
      <c r="C46" s="94"/>
      <c r="D46" s="10"/>
      <c r="E46" s="20"/>
      <c r="F46" s="22"/>
      <c r="G46" s="29"/>
      <c r="H46" s="24"/>
      <c r="I46" s="26"/>
      <c r="J46" s="25"/>
      <c r="K46" s="9"/>
      <c r="L46" s="102"/>
      <c r="M46" s="10"/>
    </row>
    <row r="47" spans="1:13" ht="18.95" customHeight="1">
      <c r="A47" s="94"/>
      <c r="B47" s="9"/>
      <c r="C47" s="94"/>
      <c r="D47" s="10"/>
      <c r="E47" s="20"/>
      <c r="F47" s="22"/>
      <c r="G47" s="29"/>
      <c r="H47" s="24"/>
      <c r="I47" s="26"/>
      <c r="J47" s="25"/>
      <c r="K47" s="9"/>
      <c r="L47" s="102"/>
      <c r="M47" s="10"/>
    </row>
    <row r="48" spans="1:13" ht="18.95" customHeight="1">
      <c r="A48" s="94"/>
      <c r="B48" s="9"/>
      <c r="C48" s="94"/>
      <c r="D48" s="9"/>
      <c r="E48" s="22"/>
      <c r="F48" s="22"/>
      <c r="G48" s="30"/>
      <c r="H48" s="24"/>
      <c r="I48" s="16"/>
      <c r="J48" s="16"/>
      <c r="K48" s="16"/>
      <c r="L48" s="102"/>
      <c r="M48" s="16"/>
    </row>
    <row r="49" spans="1:13" ht="18.95" customHeight="1">
      <c r="A49" s="61" t="s">
        <v>32</v>
      </c>
      <c r="H49" s="31"/>
      <c r="K49" s="32"/>
      <c r="L49" s="96"/>
      <c r="M49" s="97"/>
    </row>
    <row r="50" spans="1:13">
      <c r="A50" s="94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4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2"/>
      <c r="B52" s="96"/>
      <c r="C52" s="96"/>
      <c r="E52" s="114" t="s">
        <v>36</v>
      </c>
      <c r="F52" s="96"/>
      <c r="G52" s="96"/>
      <c r="H52" s="114" t="s">
        <v>37</v>
      </c>
      <c r="I52" s="96"/>
      <c r="J52" s="96" t="s">
        <v>215</v>
      </c>
      <c r="K52" s="96"/>
      <c r="L52" s="96"/>
      <c r="M52" s="97"/>
    </row>
    <row r="53" spans="1:13">
      <c r="A53" s="56" t="s">
        <v>38</v>
      </c>
      <c r="B53" s="50"/>
      <c r="C53" s="50" t="s">
        <v>39</v>
      </c>
      <c r="D53" s="115"/>
      <c r="E53" s="50" t="s">
        <v>40</v>
      </c>
      <c r="F53" s="50"/>
      <c r="G53" s="50" t="s">
        <v>39</v>
      </c>
      <c r="H53" s="50"/>
      <c r="I53" s="50"/>
      <c r="J53" s="50"/>
      <c r="K53" s="50"/>
      <c r="L53" s="50"/>
      <c r="M53" s="57"/>
    </row>
    <row r="54" spans="1:13" ht="84.95" customHeight="1">
      <c r="A54" s="554" t="s">
        <v>49</v>
      </c>
      <c r="B54" s="555"/>
      <c r="C54" s="555"/>
      <c r="D54" s="555"/>
      <c r="E54" s="555"/>
      <c r="F54" s="555"/>
      <c r="G54" s="555"/>
      <c r="H54" s="555"/>
      <c r="I54" s="555"/>
      <c r="J54" s="555"/>
      <c r="K54" s="555"/>
      <c r="L54" s="555"/>
      <c r="M54" s="556"/>
    </row>
    <row r="55" spans="1:13" ht="35.1" customHeight="1">
      <c r="A55" s="6" t="s">
        <v>41</v>
      </c>
      <c r="B55" s="45"/>
      <c r="C55" s="45"/>
      <c r="D55" s="45"/>
      <c r="E55" s="45"/>
      <c r="F55" s="45"/>
      <c r="G55" s="46"/>
      <c r="H55" s="7" t="s">
        <v>11</v>
      </c>
      <c r="I55" s="47">
        <f>I28+1</f>
        <v>45196</v>
      </c>
      <c r="J55" s="45"/>
      <c r="K55" s="45"/>
      <c r="L55" s="45"/>
      <c r="M55" s="48"/>
    </row>
    <row r="56" spans="1:13" ht="16.5" customHeight="1">
      <c r="A56" s="93" t="s">
        <v>12</v>
      </c>
      <c r="B56" s="9"/>
      <c r="C56" s="10"/>
      <c r="D56" s="94" t="s">
        <v>13</v>
      </c>
      <c r="E56" s="9"/>
      <c r="F56" s="9"/>
      <c r="G56" s="9"/>
      <c r="H56" s="93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9" t="s">
        <v>15</v>
      </c>
      <c r="B57" s="50"/>
      <c r="C57" s="10"/>
      <c r="D57" s="63" t="str">
        <f>D30</f>
        <v>VALEO - ŽEBRÁK</v>
      </c>
      <c r="E57" s="50"/>
      <c r="F57" s="50"/>
      <c r="G57" s="50"/>
      <c r="H57" s="49" t="s">
        <v>14</v>
      </c>
      <c r="I57" s="95">
        <f>I30</f>
        <v>731438009</v>
      </c>
      <c r="J57" s="50"/>
      <c r="K57" s="50"/>
      <c r="L57" s="50"/>
      <c r="M57" s="51"/>
    </row>
    <row r="58" spans="1:13" ht="12.95" customHeight="1">
      <c r="A58" s="52"/>
      <c r="B58" s="96"/>
      <c r="C58" s="52"/>
      <c r="D58" s="97"/>
      <c r="E58" s="96"/>
      <c r="F58" s="12"/>
      <c r="G58" s="96"/>
      <c r="H58" s="96"/>
      <c r="I58" s="96"/>
      <c r="J58" s="96"/>
      <c r="K58" s="97"/>
      <c r="L58" s="52"/>
      <c r="M58" s="97"/>
    </row>
    <row r="59" spans="1:13" ht="18" customHeight="1">
      <c r="A59" s="13"/>
      <c r="B59" s="45"/>
      <c r="C59" s="14" t="s">
        <v>16</v>
      </c>
      <c r="D59" s="48"/>
      <c r="E59" s="53" t="s">
        <v>17</v>
      </c>
      <c r="F59" s="15" t="s">
        <v>18</v>
      </c>
      <c r="G59" s="45" t="s">
        <v>19</v>
      </c>
      <c r="H59" s="45"/>
      <c r="I59" s="16" t="s">
        <v>20</v>
      </c>
      <c r="J59" s="16" t="s">
        <v>21</v>
      </c>
      <c r="K59" s="48"/>
      <c r="L59" s="94" t="s">
        <v>22</v>
      </c>
      <c r="M59" s="10"/>
    </row>
    <row r="60" spans="1:13" ht="15.75" customHeight="1">
      <c r="A60" s="54"/>
      <c r="B60" s="96"/>
      <c r="C60" s="52"/>
      <c r="D60" s="97"/>
      <c r="E60" s="98" t="s">
        <v>23</v>
      </c>
      <c r="F60" s="12"/>
      <c r="G60" s="17" t="s">
        <v>24</v>
      </c>
      <c r="H60" s="53" t="s">
        <v>5</v>
      </c>
      <c r="I60" s="16" t="s">
        <v>25</v>
      </c>
      <c r="J60" s="18" t="s">
        <v>26</v>
      </c>
      <c r="K60" s="97"/>
      <c r="L60" s="98" t="s">
        <v>27</v>
      </c>
      <c r="M60" s="19" t="s">
        <v>28</v>
      </c>
    </row>
    <row r="61" spans="1:13">
      <c r="A61" s="55"/>
      <c r="B61" s="50"/>
      <c r="C61" s="56"/>
      <c r="D61" s="57"/>
      <c r="E61" s="50"/>
      <c r="F61" s="58"/>
      <c r="G61" s="56"/>
      <c r="H61" s="50"/>
      <c r="I61" s="16"/>
      <c r="J61" s="16"/>
      <c r="K61" s="57"/>
      <c r="L61" s="59" t="s">
        <v>29</v>
      </c>
      <c r="M61" s="60" t="s">
        <v>30</v>
      </c>
    </row>
    <row r="62" spans="1:13">
      <c r="A62" s="99">
        <v>1</v>
      </c>
      <c r="B62" s="20"/>
      <c r="C62" s="99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89" t="s">
        <v>59</v>
      </c>
      <c r="B63" s="190"/>
      <c r="C63" s="116" t="str">
        <f>JL!I12</f>
        <v>Slepičí vývar s nudlemi a zeleninou</v>
      </c>
      <c r="D63" s="10"/>
      <c r="E63" s="20" t="s">
        <v>31</v>
      </c>
      <c r="F63" s="22"/>
      <c r="G63" s="23"/>
      <c r="H63" s="24"/>
      <c r="I63" s="24"/>
      <c r="J63" s="25"/>
      <c r="K63" s="96"/>
      <c r="L63" s="102"/>
      <c r="M63" s="97"/>
    </row>
    <row r="64" spans="1:13" ht="18.95" customHeight="1">
      <c r="A64" s="189" t="s">
        <v>60</v>
      </c>
      <c r="B64" s="190"/>
      <c r="C64" s="94" t="str">
        <f>JL!I15</f>
        <v>Drchánková</v>
      </c>
      <c r="D64" s="10"/>
      <c r="E64" s="98" t="s">
        <v>31</v>
      </c>
      <c r="F64" s="22"/>
      <c r="G64" s="103"/>
      <c r="H64" s="24"/>
      <c r="I64" s="26"/>
      <c r="J64" s="25"/>
      <c r="K64" s="9"/>
      <c r="L64" s="102"/>
      <c r="M64" s="10"/>
    </row>
    <row r="65" spans="1:13" ht="18.95" customHeight="1">
      <c r="A65" s="189" t="s">
        <v>84</v>
      </c>
      <c r="B65" s="191"/>
      <c r="C65" s="105" t="str">
        <f>JL!I19</f>
        <v>Smažené rybí filé, vařené brambory s máslem, citron</v>
      </c>
      <c r="D65" s="10"/>
      <c r="E65" s="20" t="s">
        <v>31</v>
      </c>
      <c r="F65" s="22"/>
      <c r="G65" s="27"/>
      <c r="H65" s="24"/>
      <c r="I65" s="26"/>
      <c r="J65" s="25"/>
      <c r="K65" s="96"/>
      <c r="L65" s="107"/>
      <c r="M65" s="97"/>
    </row>
    <row r="66" spans="1:13" ht="18.95" customHeight="1">
      <c r="A66" s="189" t="s">
        <v>86</v>
      </c>
      <c r="B66" s="192"/>
      <c r="C66" s="105" t="str">
        <f>JL!I23</f>
        <v>Kuřecí směs Šuej-ču-žou, jasmínová rýže (kuřecí, sojová omáčka, vejce, chilli, zelenina, česnek, cukr, cibule)</v>
      </c>
      <c r="D66" s="10"/>
      <c r="E66" s="98" t="s">
        <v>31</v>
      </c>
      <c r="F66" s="22"/>
      <c r="G66" s="27"/>
      <c r="H66" s="24"/>
      <c r="I66" s="28"/>
      <c r="J66" s="25"/>
      <c r="K66" s="96"/>
      <c r="L66" s="107"/>
      <c r="M66" s="97"/>
    </row>
    <row r="67" spans="1:13" ht="18.95" customHeight="1">
      <c r="A67" s="189" t="s">
        <v>85</v>
      </c>
      <c r="B67" s="192"/>
      <c r="C67" s="105" t="str">
        <f>JL!I27</f>
        <v>Spaghetti all´Arrabbiata se strouhaným parmazánem (těstoviny, cibule, česnek, feferonky, rajčata, sůl, pepř, tomato sugo, bylinky)</v>
      </c>
      <c r="D67" s="10"/>
      <c r="E67" s="20" t="s">
        <v>31</v>
      </c>
      <c r="F67" s="22"/>
      <c r="G67" s="27"/>
      <c r="H67" s="24"/>
      <c r="I67" s="28"/>
      <c r="J67" s="25"/>
      <c r="K67" s="9"/>
      <c r="L67" s="102"/>
      <c r="M67" s="10"/>
    </row>
    <row r="68" spans="1:13" ht="18.95" customHeight="1">
      <c r="A68" s="189" t="s">
        <v>87</v>
      </c>
      <c r="B68" s="193"/>
      <c r="C68" s="105" t="str">
        <f>JL!H32</f>
        <v>4.</v>
      </c>
      <c r="D68" s="10"/>
      <c r="E68" s="20" t="s">
        <v>31</v>
      </c>
      <c r="F68" s="22"/>
      <c r="G68" s="27"/>
      <c r="H68" s="24"/>
      <c r="I68" s="28"/>
      <c r="J68" s="25"/>
      <c r="K68" s="96"/>
      <c r="L68" s="107"/>
      <c r="M68" s="97"/>
    </row>
    <row r="69" spans="1:13" ht="18.95" customHeight="1">
      <c r="A69" s="110"/>
      <c r="B69" s="111"/>
      <c r="C69" s="552"/>
      <c r="D69" s="553"/>
      <c r="E69" s="20"/>
      <c r="F69" s="22"/>
      <c r="G69" s="27"/>
      <c r="H69" s="24"/>
      <c r="I69" s="28"/>
      <c r="J69" s="25"/>
      <c r="K69" s="9"/>
      <c r="L69" s="102"/>
      <c r="M69" s="10"/>
    </row>
    <row r="70" spans="1:13" ht="18.95" customHeight="1">
      <c r="A70" s="94"/>
      <c r="B70" s="96"/>
      <c r="C70" s="94"/>
      <c r="D70" s="10"/>
      <c r="E70" s="20"/>
      <c r="F70" s="22"/>
      <c r="G70" s="29"/>
      <c r="H70" s="24"/>
      <c r="I70" s="28"/>
      <c r="J70" s="25"/>
      <c r="K70" s="96"/>
      <c r="L70" s="107"/>
      <c r="M70" s="97"/>
    </row>
    <row r="71" spans="1:13" ht="18.95" customHeight="1">
      <c r="A71" s="94"/>
      <c r="B71" s="9"/>
      <c r="C71" s="112"/>
      <c r="D71" s="113"/>
      <c r="E71" s="20"/>
      <c r="F71" s="22"/>
      <c r="G71" s="29"/>
      <c r="H71" s="24"/>
      <c r="I71" s="26"/>
      <c r="J71" s="25"/>
      <c r="K71" s="9"/>
      <c r="L71" s="102"/>
      <c r="M71" s="10"/>
    </row>
    <row r="72" spans="1:13" ht="36" customHeight="1">
      <c r="A72" s="99"/>
      <c r="B72" s="96"/>
      <c r="C72" s="94"/>
      <c r="D72" s="10"/>
      <c r="E72" s="20"/>
      <c r="F72" s="22"/>
      <c r="G72" s="29"/>
      <c r="H72" s="24"/>
      <c r="I72" s="26"/>
      <c r="J72" s="25"/>
      <c r="K72" s="9"/>
      <c r="L72" s="102"/>
      <c r="M72" s="10"/>
    </row>
    <row r="73" spans="1:13" ht="18.95" customHeight="1">
      <c r="A73" s="94"/>
      <c r="B73" s="9"/>
      <c r="C73" s="94"/>
      <c r="D73" s="10"/>
      <c r="E73" s="20"/>
      <c r="F73" s="22"/>
      <c r="G73" s="29"/>
      <c r="H73" s="24"/>
      <c r="I73" s="28"/>
      <c r="J73" s="25"/>
      <c r="K73" s="96"/>
      <c r="L73" s="107"/>
      <c r="M73" s="97"/>
    </row>
    <row r="74" spans="1:13" ht="18.95" customHeight="1">
      <c r="A74" s="94"/>
      <c r="B74" s="9"/>
      <c r="C74" s="94"/>
      <c r="D74" s="10"/>
      <c r="E74" s="20"/>
      <c r="F74" s="22"/>
      <c r="G74" s="29"/>
      <c r="H74" s="24"/>
      <c r="I74" s="26"/>
      <c r="J74" s="25"/>
      <c r="K74" s="9"/>
      <c r="L74" s="102"/>
      <c r="M74" s="10"/>
    </row>
    <row r="75" spans="1:13" ht="18.95" customHeight="1">
      <c r="A75" s="94"/>
      <c r="B75" s="9"/>
      <c r="C75" s="94"/>
      <c r="D75" s="9"/>
      <c r="E75" s="22"/>
      <c r="F75" s="22"/>
      <c r="G75" s="30"/>
      <c r="H75" s="24"/>
      <c r="I75" s="16"/>
      <c r="J75" s="16"/>
      <c r="K75" s="16"/>
      <c r="L75" s="102"/>
      <c r="M75" s="16"/>
    </row>
    <row r="76" spans="1:13" ht="18.95" customHeight="1">
      <c r="A76" s="61" t="s">
        <v>32</v>
      </c>
      <c r="H76" s="31"/>
      <c r="K76" s="32"/>
      <c r="L76" s="96"/>
      <c r="M76" s="97"/>
    </row>
    <row r="77" spans="1:13">
      <c r="A77" s="94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4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2"/>
      <c r="B79" s="96"/>
      <c r="C79" s="96"/>
      <c r="E79" s="114" t="s">
        <v>36</v>
      </c>
      <c r="F79" s="96"/>
      <c r="G79" s="96"/>
      <c r="H79" s="114" t="s">
        <v>37</v>
      </c>
      <c r="I79" s="96"/>
      <c r="J79" s="96" t="s">
        <v>215</v>
      </c>
      <c r="K79" s="96"/>
      <c r="L79" s="96"/>
      <c r="M79" s="97"/>
    </row>
    <row r="80" spans="1:13">
      <c r="A80" s="56" t="s">
        <v>38</v>
      </c>
      <c r="B80" s="50"/>
      <c r="C80" s="50" t="s">
        <v>39</v>
      </c>
      <c r="D80" s="115"/>
      <c r="E80" s="50" t="s">
        <v>40</v>
      </c>
      <c r="F80" s="50"/>
      <c r="G80" s="50" t="s">
        <v>39</v>
      </c>
      <c r="H80" s="50"/>
      <c r="I80" s="50"/>
      <c r="J80" s="50"/>
      <c r="K80" s="50"/>
      <c r="L80" s="50"/>
      <c r="M80" s="57"/>
    </row>
    <row r="81" spans="1:13" ht="84.95" customHeight="1">
      <c r="A81" s="554" t="s">
        <v>49</v>
      </c>
      <c r="B81" s="555"/>
      <c r="C81" s="555"/>
      <c r="D81" s="555"/>
      <c r="E81" s="555"/>
      <c r="F81" s="555"/>
      <c r="G81" s="555"/>
      <c r="H81" s="555"/>
      <c r="I81" s="555"/>
      <c r="J81" s="555"/>
      <c r="K81" s="555"/>
      <c r="L81" s="555"/>
      <c r="M81" s="556"/>
    </row>
    <row r="82" spans="1:13" ht="35.1" customHeight="1">
      <c r="A82" s="6" t="s">
        <v>41</v>
      </c>
      <c r="B82" s="45"/>
      <c r="C82" s="45"/>
      <c r="D82" s="45"/>
      <c r="E82" s="45"/>
      <c r="F82" s="45"/>
      <c r="G82" s="46"/>
      <c r="H82" s="7" t="s">
        <v>11</v>
      </c>
      <c r="I82" s="47">
        <f>I55+1</f>
        <v>45197</v>
      </c>
      <c r="J82" s="45"/>
      <c r="K82" s="45"/>
      <c r="L82" s="45"/>
      <c r="M82" s="48"/>
    </row>
    <row r="83" spans="1:13" ht="16.5" customHeight="1">
      <c r="A83" s="93" t="s">
        <v>12</v>
      </c>
      <c r="B83" s="9"/>
      <c r="C83" s="10"/>
      <c r="D83" s="94" t="s">
        <v>13</v>
      </c>
      <c r="E83" s="9"/>
      <c r="F83" s="9"/>
      <c r="G83" s="9"/>
      <c r="H83" s="93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9" t="s">
        <v>15</v>
      </c>
      <c r="B84" s="50"/>
      <c r="C84" s="10"/>
      <c r="D84" s="63" t="str">
        <f>D57</f>
        <v>VALEO - ŽEBRÁK</v>
      </c>
      <c r="E84" s="50"/>
      <c r="F84" s="50"/>
      <c r="G84" s="50"/>
      <c r="H84" s="49" t="s">
        <v>14</v>
      </c>
      <c r="I84" s="95">
        <f>I57</f>
        <v>731438009</v>
      </c>
      <c r="J84" s="50"/>
      <c r="K84" s="50"/>
      <c r="L84" s="50"/>
      <c r="M84" s="51"/>
    </row>
    <row r="85" spans="1:13" ht="12.95" customHeight="1">
      <c r="A85" s="52"/>
      <c r="B85" s="96"/>
      <c r="C85" s="52"/>
      <c r="D85" s="97"/>
      <c r="E85" s="96"/>
      <c r="F85" s="12"/>
      <c r="G85" s="96"/>
      <c r="H85" s="96"/>
      <c r="I85" s="96"/>
      <c r="J85" s="96"/>
      <c r="K85" s="97"/>
      <c r="L85" s="52"/>
      <c r="M85" s="97"/>
    </row>
    <row r="86" spans="1:13" ht="18" customHeight="1">
      <c r="A86" s="13"/>
      <c r="B86" s="45"/>
      <c r="C86" s="14" t="s">
        <v>16</v>
      </c>
      <c r="D86" s="48"/>
      <c r="E86" s="53" t="s">
        <v>17</v>
      </c>
      <c r="F86" s="15" t="s">
        <v>18</v>
      </c>
      <c r="G86" s="45" t="s">
        <v>19</v>
      </c>
      <c r="H86" s="45"/>
      <c r="I86" s="16" t="s">
        <v>20</v>
      </c>
      <c r="J86" s="16" t="s">
        <v>21</v>
      </c>
      <c r="K86" s="48"/>
      <c r="L86" s="94" t="s">
        <v>22</v>
      </c>
      <c r="M86" s="10"/>
    </row>
    <row r="87" spans="1:13" ht="15.75" customHeight="1">
      <c r="A87" s="54"/>
      <c r="B87" s="96"/>
      <c r="C87" s="52"/>
      <c r="D87" s="97"/>
      <c r="E87" s="98" t="s">
        <v>23</v>
      </c>
      <c r="F87" s="12"/>
      <c r="G87" s="17" t="s">
        <v>24</v>
      </c>
      <c r="H87" s="53" t="s">
        <v>5</v>
      </c>
      <c r="I87" s="16" t="s">
        <v>25</v>
      </c>
      <c r="J87" s="18" t="s">
        <v>26</v>
      </c>
      <c r="K87" s="97"/>
      <c r="L87" s="98" t="s">
        <v>27</v>
      </c>
      <c r="M87" s="19" t="s">
        <v>28</v>
      </c>
    </row>
    <row r="88" spans="1:13">
      <c r="A88" s="55"/>
      <c r="B88" s="50"/>
      <c r="C88" s="56"/>
      <c r="D88" s="57"/>
      <c r="E88" s="50"/>
      <c r="F88" s="58"/>
      <c r="G88" s="56"/>
      <c r="H88" s="50"/>
      <c r="I88" s="16"/>
      <c r="J88" s="16"/>
      <c r="K88" s="57"/>
      <c r="L88" s="59" t="s">
        <v>29</v>
      </c>
      <c r="M88" s="60" t="s">
        <v>30</v>
      </c>
    </row>
    <row r="89" spans="1:13">
      <c r="A89" s="99">
        <v>1</v>
      </c>
      <c r="B89" s="20"/>
      <c r="C89" s="99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89" t="s">
        <v>59</v>
      </c>
      <c r="B90" s="190"/>
      <c r="C90" s="94" t="str">
        <f>JL!L12</f>
        <v>Ovarová</v>
      </c>
      <c r="D90" s="10"/>
      <c r="E90" s="20" t="s">
        <v>31</v>
      </c>
      <c r="F90" s="22"/>
      <c r="G90" s="23"/>
      <c r="H90" s="24"/>
      <c r="I90" s="24"/>
      <c r="J90" s="25"/>
      <c r="K90" s="96"/>
      <c r="L90" s="102"/>
      <c r="M90" s="97"/>
    </row>
    <row r="91" spans="1:13" ht="18.95" customHeight="1">
      <c r="A91" s="189" t="s">
        <v>60</v>
      </c>
      <c r="B91" s="190"/>
      <c r="C91" s="94" t="str">
        <f>JL!L15</f>
        <v>Fazolová s paprikou</v>
      </c>
      <c r="D91" s="10"/>
      <c r="E91" s="98" t="s">
        <v>31</v>
      </c>
      <c r="F91" s="22"/>
      <c r="G91" s="103"/>
      <c r="H91" s="24"/>
      <c r="I91" s="26"/>
      <c r="J91" s="25"/>
      <c r="K91" s="9"/>
      <c r="L91" s="102"/>
      <c r="M91" s="10"/>
    </row>
    <row r="92" spans="1:13" ht="18.95" customHeight="1">
      <c r="A92" s="189" t="s">
        <v>84</v>
      </c>
      <c r="B92" s="191"/>
      <c r="C92" s="105" t="str">
        <f>JL!L19</f>
        <v>Pečená vepřová plec na majoránce se slaninou, bramborová kaše s výpekovou štávou</v>
      </c>
      <c r="D92" s="10"/>
      <c r="E92" s="20" t="s">
        <v>31</v>
      </c>
      <c r="F92" s="22"/>
      <c r="G92" s="27"/>
      <c r="H92" s="24"/>
      <c r="I92" s="26"/>
      <c r="J92" s="25"/>
      <c r="K92" s="96"/>
      <c r="L92" s="107"/>
      <c r="M92" s="97"/>
    </row>
    <row r="93" spans="1:13" ht="18.95" customHeight="1">
      <c r="A93" s="189" t="s">
        <v>86</v>
      </c>
      <c r="B93" s="192"/>
      <c r="C93" s="105" t="str">
        <f>JL!L23</f>
        <v>Pečené vuřty na tmavém pivu s paprikami a feferonkami, čerstvý chléb</v>
      </c>
      <c r="D93" s="10"/>
      <c r="E93" s="98" t="s">
        <v>31</v>
      </c>
      <c r="F93" s="22"/>
      <c r="G93" s="27"/>
      <c r="H93" s="24"/>
      <c r="I93" s="28"/>
      <c r="J93" s="25"/>
      <c r="K93" s="96"/>
      <c r="L93" s="107"/>
      <c r="M93" s="97"/>
    </row>
    <row r="94" spans="1:13" ht="18.95" customHeight="1">
      <c r="A94" s="189" t="s">
        <v>85</v>
      </c>
      <c r="B94" s="192"/>
      <c r="C94" s="105" t="str">
        <f>JL!L27</f>
        <v>Sójové Chilli con carne, jasmínová rýže (sójové maso, steril. fazole, koření chilli, rajčata, cibule, mouka, pepř, kukuřice)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2"/>
      <c r="M94" s="10"/>
    </row>
    <row r="95" spans="1:13" ht="18.95" customHeight="1">
      <c r="A95" s="189" t="s">
        <v>87</v>
      </c>
      <c r="B95" s="193"/>
      <c r="C95" s="105" t="str">
        <f>JL!L32</f>
        <v>Vepřový steak zapékaný se šunkou, fazolkami a sýrem, smažené bramborové krokety (vepřové maso, sůl, pepř, fazolky, šunka, sýr, mouka, cibule)</v>
      </c>
      <c r="D95" s="10"/>
      <c r="E95" s="20" t="s">
        <v>31</v>
      </c>
      <c r="F95" s="22"/>
      <c r="G95" s="27"/>
      <c r="H95" s="24"/>
      <c r="I95" s="28"/>
      <c r="J95" s="25"/>
      <c r="K95" s="96"/>
      <c r="L95" s="107"/>
      <c r="M95" s="97"/>
    </row>
    <row r="96" spans="1:13" ht="18.95" customHeight="1">
      <c r="A96" s="110"/>
      <c r="B96" s="111"/>
      <c r="C96" s="552"/>
      <c r="D96" s="553"/>
      <c r="E96" s="20"/>
      <c r="F96" s="22"/>
      <c r="G96" s="27"/>
      <c r="H96" s="24"/>
      <c r="I96" s="28"/>
      <c r="J96" s="25"/>
      <c r="K96" s="9"/>
      <c r="L96" s="102"/>
      <c r="M96" s="10"/>
    </row>
    <row r="97" spans="1:13" ht="18.95" customHeight="1">
      <c r="A97" s="94"/>
      <c r="B97" s="96"/>
      <c r="C97" s="94"/>
      <c r="D97" s="10"/>
      <c r="E97" s="20"/>
      <c r="F97" s="22"/>
      <c r="G97" s="29"/>
      <c r="H97" s="24"/>
      <c r="I97" s="28"/>
      <c r="J97" s="25"/>
      <c r="K97" s="96"/>
      <c r="L97" s="107"/>
      <c r="M97" s="97"/>
    </row>
    <row r="98" spans="1:13" ht="18.95" customHeight="1">
      <c r="A98" s="94"/>
      <c r="B98" s="9"/>
      <c r="C98" s="112"/>
      <c r="D98" s="113"/>
      <c r="E98" s="20"/>
      <c r="F98" s="22"/>
      <c r="G98" s="29"/>
      <c r="H98" s="24"/>
      <c r="I98" s="26"/>
      <c r="J98" s="25"/>
      <c r="K98" s="9"/>
      <c r="L98" s="102"/>
      <c r="M98" s="10"/>
    </row>
    <row r="99" spans="1:13" ht="36" customHeight="1">
      <c r="A99" s="99"/>
      <c r="B99" s="96"/>
      <c r="C99" s="94"/>
      <c r="D99" s="10"/>
      <c r="E99" s="20"/>
      <c r="F99" s="22"/>
      <c r="G99" s="29"/>
      <c r="H99" s="24"/>
      <c r="I99" s="26"/>
      <c r="J99" s="25"/>
      <c r="K99" s="9"/>
      <c r="L99" s="102"/>
      <c r="M99" s="10"/>
    </row>
    <row r="100" spans="1:13" ht="18.95" customHeight="1">
      <c r="A100" s="94"/>
      <c r="B100" s="9"/>
      <c r="C100" s="94"/>
      <c r="D100" s="10"/>
      <c r="E100" s="20"/>
      <c r="F100" s="22"/>
      <c r="G100" s="29"/>
      <c r="H100" s="24"/>
      <c r="I100" s="28"/>
      <c r="J100" s="25"/>
      <c r="K100" s="96"/>
      <c r="L100" s="107"/>
      <c r="M100" s="97"/>
    </row>
    <row r="101" spans="1:13" ht="18.95" customHeight="1">
      <c r="A101" s="94"/>
      <c r="B101" s="9"/>
      <c r="C101" s="94"/>
      <c r="D101" s="10"/>
      <c r="E101" s="20"/>
      <c r="F101" s="22"/>
      <c r="G101" s="29"/>
      <c r="H101" s="24"/>
      <c r="I101" s="26"/>
      <c r="J101" s="25"/>
      <c r="K101" s="9"/>
      <c r="L101" s="102"/>
      <c r="M101" s="10"/>
    </row>
    <row r="102" spans="1:13" ht="18.95" customHeight="1">
      <c r="A102" s="94"/>
      <c r="B102" s="9"/>
      <c r="C102" s="94"/>
      <c r="D102" s="9"/>
      <c r="E102" s="22"/>
      <c r="F102" s="22"/>
      <c r="G102" s="30"/>
      <c r="H102" s="24"/>
      <c r="I102" s="16"/>
      <c r="J102" s="16"/>
      <c r="K102" s="16"/>
      <c r="L102" s="102"/>
      <c r="M102" s="16"/>
    </row>
    <row r="103" spans="1:13" ht="18.95" customHeight="1">
      <c r="A103" s="61" t="s">
        <v>32</v>
      </c>
      <c r="H103" s="31"/>
      <c r="K103" s="32"/>
      <c r="L103" s="96"/>
      <c r="M103" s="97"/>
    </row>
    <row r="104" spans="1:13">
      <c r="A104" s="94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4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2"/>
      <c r="B106" s="96"/>
      <c r="C106" s="96"/>
      <c r="E106" s="114" t="s">
        <v>36</v>
      </c>
      <c r="F106" s="96"/>
      <c r="G106" s="96"/>
      <c r="H106" s="114" t="s">
        <v>37</v>
      </c>
      <c r="I106" s="96"/>
      <c r="J106" s="96" t="s">
        <v>215</v>
      </c>
      <c r="K106" s="96"/>
      <c r="L106" s="96"/>
      <c r="M106" s="97"/>
    </row>
    <row r="107" spans="1:13">
      <c r="A107" s="56" t="s">
        <v>38</v>
      </c>
      <c r="B107" s="50"/>
      <c r="C107" s="50" t="s">
        <v>39</v>
      </c>
      <c r="D107" s="115"/>
      <c r="E107" s="50" t="s">
        <v>40</v>
      </c>
      <c r="F107" s="50"/>
      <c r="G107" s="50" t="s">
        <v>39</v>
      </c>
      <c r="H107" s="50"/>
      <c r="I107" s="50"/>
      <c r="J107" s="50"/>
      <c r="K107" s="50"/>
      <c r="L107" s="50"/>
      <c r="M107" s="57"/>
    </row>
    <row r="108" spans="1:13" ht="84.95" customHeight="1">
      <c r="A108" s="554" t="s">
        <v>49</v>
      </c>
      <c r="B108" s="555"/>
      <c r="C108" s="555"/>
      <c r="D108" s="555"/>
      <c r="E108" s="555"/>
      <c r="F108" s="555"/>
      <c r="G108" s="555"/>
      <c r="H108" s="555"/>
      <c r="I108" s="555"/>
      <c r="J108" s="555"/>
      <c r="K108" s="555"/>
      <c r="L108" s="555"/>
      <c r="M108" s="556"/>
    </row>
    <row r="109" spans="1:13" ht="35.1" customHeight="1">
      <c r="A109" s="6" t="s">
        <v>41</v>
      </c>
      <c r="B109" s="45"/>
      <c r="C109" s="45"/>
      <c r="D109" s="45"/>
      <c r="E109" s="45"/>
      <c r="F109" s="45"/>
      <c r="G109" s="46"/>
      <c r="H109" s="7" t="s">
        <v>11</v>
      </c>
      <c r="I109" s="47">
        <f>I82+1</f>
        <v>45198</v>
      </c>
      <c r="J109" s="45"/>
      <c r="K109" s="45"/>
      <c r="L109" s="45"/>
      <c r="M109" s="48"/>
    </row>
    <row r="110" spans="1:13" ht="16.5" customHeight="1">
      <c r="A110" s="93" t="s">
        <v>12</v>
      </c>
      <c r="B110" s="9"/>
      <c r="C110" s="10"/>
      <c r="D110" s="94" t="s">
        <v>13</v>
      </c>
      <c r="E110" s="9"/>
      <c r="F110" s="9"/>
      <c r="G110" s="9"/>
      <c r="H110" s="93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9" t="s">
        <v>15</v>
      </c>
      <c r="B111" s="50"/>
      <c r="C111" s="10"/>
      <c r="D111" s="63" t="str">
        <f>D84</f>
        <v>VALEO - ŽEBRÁK</v>
      </c>
      <c r="E111" s="50"/>
      <c r="F111" s="50"/>
      <c r="G111" s="50"/>
      <c r="H111" s="49" t="s">
        <v>14</v>
      </c>
      <c r="I111" s="95">
        <f>I84</f>
        <v>731438009</v>
      </c>
      <c r="J111" s="50"/>
      <c r="K111" s="50"/>
      <c r="L111" s="50"/>
      <c r="M111" s="51"/>
    </row>
    <row r="112" spans="1:13" ht="12.95" customHeight="1">
      <c r="A112" s="52"/>
      <c r="B112" s="96"/>
      <c r="C112" s="52"/>
      <c r="D112" s="97"/>
      <c r="E112" s="96"/>
      <c r="F112" s="12"/>
      <c r="G112" s="96"/>
      <c r="H112" s="96"/>
      <c r="I112" s="96"/>
      <c r="J112" s="96"/>
      <c r="K112" s="97"/>
      <c r="L112" s="52"/>
      <c r="M112" s="97"/>
    </row>
    <row r="113" spans="1:13" ht="18" customHeight="1">
      <c r="A113" s="13"/>
      <c r="B113" s="45"/>
      <c r="C113" s="14" t="s">
        <v>16</v>
      </c>
      <c r="D113" s="48"/>
      <c r="E113" s="53" t="s">
        <v>17</v>
      </c>
      <c r="F113" s="15" t="s">
        <v>18</v>
      </c>
      <c r="G113" s="45" t="s">
        <v>19</v>
      </c>
      <c r="H113" s="45"/>
      <c r="I113" s="16" t="s">
        <v>20</v>
      </c>
      <c r="J113" s="16" t="s">
        <v>21</v>
      </c>
      <c r="K113" s="48"/>
      <c r="L113" s="94" t="s">
        <v>22</v>
      </c>
      <c r="M113" s="10"/>
    </row>
    <row r="114" spans="1:13" ht="15.75" customHeight="1">
      <c r="A114" s="54"/>
      <c r="B114" s="96"/>
      <c r="C114" s="52"/>
      <c r="D114" s="97"/>
      <c r="E114" s="98" t="s">
        <v>23</v>
      </c>
      <c r="F114" s="12"/>
      <c r="G114" s="17" t="s">
        <v>24</v>
      </c>
      <c r="H114" s="53" t="s">
        <v>5</v>
      </c>
      <c r="I114" s="16" t="s">
        <v>25</v>
      </c>
      <c r="J114" s="18" t="s">
        <v>26</v>
      </c>
      <c r="K114" s="97"/>
      <c r="L114" s="98" t="s">
        <v>27</v>
      </c>
      <c r="M114" s="19" t="s">
        <v>28</v>
      </c>
    </row>
    <row r="115" spans="1:13">
      <c r="A115" s="55"/>
      <c r="B115" s="50"/>
      <c r="C115" s="56"/>
      <c r="D115" s="57"/>
      <c r="E115" s="50"/>
      <c r="F115" s="58"/>
      <c r="G115" s="56"/>
      <c r="H115" s="50"/>
      <c r="I115" s="16"/>
      <c r="J115" s="16"/>
      <c r="K115" s="57"/>
      <c r="L115" s="59" t="s">
        <v>29</v>
      </c>
      <c r="M115" s="60" t="s">
        <v>30</v>
      </c>
    </row>
    <row r="116" spans="1:13">
      <c r="A116" s="99">
        <v>1</v>
      </c>
      <c r="B116" s="20"/>
      <c r="C116" s="99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89" t="s">
        <v>59</v>
      </c>
      <c r="B117" s="190"/>
      <c r="C117" s="116" t="str">
        <f>JL!O12</f>
        <v>Hovězí s vaječnou sedlinou a zeleninou</v>
      </c>
      <c r="D117" s="10"/>
      <c r="E117" s="20" t="s">
        <v>31</v>
      </c>
      <c r="F117" s="22"/>
      <c r="G117" s="23"/>
      <c r="H117" s="24"/>
      <c r="I117" s="24"/>
      <c r="J117" s="25"/>
      <c r="K117" s="96"/>
      <c r="L117" s="102"/>
      <c r="M117" s="97"/>
    </row>
    <row r="118" spans="1:13" ht="18.95" customHeight="1">
      <c r="A118" s="189" t="s">
        <v>60</v>
      </c>
      <c r="B118" s="190"/>
      <c r="C118" s="94" t="str">
        <f>JL!O15</f>
        <v>Bramborová</v>
      </c>
      <c r="D118" s="10"/>
      <c r="E118" s="98" t="s">
        <v>31</v>
      </c>
      <c r="F118" s="22"/>
      <c r="G118" s="103"/>
      <c r="H118" s="24"/>
      <c r="I118" s="26"/>
      <c r="J118" s="25"/>
      <c r="K118" s="9"/>
      <c r="L118" s="102"/>
      <c r="M118" s="10"/>
    </row>
    <row r="119" spans="1:13" ht="18.95" customHeight="1">
      <c r="A119" s="189" t="s">
        <v>84</v>
      </c>
      <c r="B119" s="191"/>
      <c r="C119" s="105" t="str">
        <f>JL!O19</f>
        <v>Hovězí pečeně štěpánská, dušená rýže (hovězí maso, cibule, slanina, vejce, sůl, pepř, mouka, kmín)</v>
      </c>
      <c r="D119" s="10"/>
      <c r="E119" s="20" t="s">
        <v>31</v>
      </c>
      <c r="F119" s="22"/>
      <c r="G119" s="27"/>
      <c r="H119" s="24"/>
      <c r="I119" s="26"/>
      <c r="J119" s="25"/>
      <c r="K119" s="96"/>
      <c r="L119" s="107"/>
      <c r="M119" s="97"/>
    </row>
    <row r="120" spans="1:13" ht="18.95" customHeight="1">
      <c r="A120" s="189" t="s">
        <v>86</v>
      </c>
      <c r="B120" s="192"/>
      <c r="C120" s="105" t="str">
        <f>JL!O23</f>
        <v>Dalmátské čufty, vařené těstoviny (mleté maso, vejce, žemle, hrášek, lečo, smetana, koření čubrica, sůl, pepř, paprika, mouka, rajčata)</v>
      </c>
      <c r="D120" s="10"/>
      <c r="E120" s="98" t="s">
        <v>31</v>
      </c>
      <c r="F120" s="22"/>
      <c r="G120" s="27"/>
      <c r="H120" s="24"/>
      <c r="I120" s="26"/>
      <c r="J120" s="25"/>
      <c r="K120" s="9"/>
      <c r="L120" s="102"/>
      <c r="M120" s="10"/>
    </row>
    <row r="121" spans="1:13" ht="18.95" customHeight="1">
      <c r="A121" s="189" t="s">
        <v>85</v>
      </c>
      <c r="B121" s="192"/>
      <c r="C121" s="105" t="str">
        <f>JL!O27</f>
        <v>Plněné domácí buchty, mléko  (polohrubá a hladká mouka, vejce, kvasnice, mléko, máslo, mák, tvaroh, cukr, sůl)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2"/>
      <c r="M121" s="10"/>
    </row>
    <row r="122" spans="1:13" ht="18.95" customHeight="1">
      <c r="A122" s="189" t="s">
        <v>87</v>
      </c>
      <c r="B122" s="193"/>
      <c r="C122" s="105" t="str">
        <f>JL!O32</f>
        <v>MEXICKÉ BURRITO S KUŘECÍM MASEM, SALSA MEXICANA</v>
      </c>
      <c r="D122" s="10"/>
      <c r="E122" s="20" t="s">
        <v>31</v>
      </c>
      <c r="F122" s="22"/>
      <c r="G122" s="27"/>
      <c r="H122" s="24"/>
      <c r="I122" s="28"/>
      <c r="J122" s="25"/>
      <c r="K122" s="96"/>
      <c r="L122" s="107"/>
      <c r="M122" s="97"/>
    </row>
    <row r="123" spans="1:13" ht="18.95" customHeight="1">
      <c r="A123" s="110"/>
      <c r="B123" s="111"/>
      <c r="C123" s="552"/>
      <c r="D123" s="553"/>
      <c r="E123" s="20"/>
      <c r="F123" s="22"/>
      <c r="G123" s="27"/>
      <c r="H123" s="24"/>
      <c r="I123" s="28"/>
      <c r="J123" s="25"/>
      <c r="K123" s="9"/>
      <c r="L123" s="102"/>
      <c r="M123" s="10"/>
    </row>
    <row r="124" spans="1:13" ht="18.95" customHeight="1">
      <c r="A124" s="94"/>
      <c r="B124" s="96"/>
      <c r="C124" s="94"/>
      <c r="D124" s="10"/>
      <c r="E124" s="20"/>
      <c r="F124" s="22"/>
      <c r="G124" s="29"/>
      <c r="H124" s="24"/>
      <c r="I124" s="28"/>
      <c r="J124" s="25"/>
      <c r="K124" s="96"/>
      <c r="L124" s="107"/>
      <c r="M124" s="97"/>
    </row>
    <row r="125" spans="1:13" ht="18.95" customHeight="1">
      <c r="A125" s="94"/>
      <c r="B125" s="9"/>
      <c r="C125" s="112"/>
      <c r="D125" s="113"/>
      <c r="E125" s="20"/>
      <c r="F125" s="22"/>
      <c r="G125" s="29"/>
      <c r="H125" s="24"/>
      <c r="I125" s="26"/>
      <c r="J125" s="25"/>
      <c r="K125" s="9"/>
      <c r="L125" s="102"/>
      <c r="M125" s="10"/>
    </row>
    <row r="126" spans="1:13" ht="36" customHeight="1">
      <c r="A126" s="99"/>
      <c r="B126" s="96"/>
      <c r="C126" s="94"/>
      <c r="D126" s="10"/>
      <c r="E126" s="20"/>
      <c r="F126" s="22"/>
      <c r="G126" s="29"/>
      <c r="H126" s="24"/>
      <c r="I126" s="26"/>
      <c r="J126" s="25"/>
      <c r="K126" s="9"/>
      <c r="L126" s="102"/>
      <c r="M126" s="10"/>
    </row>
    <row r="127" spans="1:13" ht="18.95" customHeight="1">
      <c r="A127" s="94"/>
      <c r="B127" s="9"/>
      <c r="C127" s="94"/>
      <c r="D127" s="10"/>
      <c r="E127" s="20"/>
      <c r="F127" s="22"/>
      <c r="G127" s="29"/>
      <c r="H127" s="24"/>
      <c r="I127" s="28"/>
      <c r="J127" s="25"/>
      <c r="K127" s="96"/>
      <c r="L127" s="107"/>
      <c r="M127" s="97"/>
    </row>
    <row r="128" spans="1:13" ht="18.95" customHeight="1">
      <c r="A128" s="94"/>
      <c r="B128" s="9"/>
      <c r="C128" s="94"/>
      <c r="D128" s="10"/>
      <c r="E128" s="20"/>
      <c r="F128" s="22"/>
      <c r="G128" s="29"/>
      <c r="H128" s="24"/>
      <c r="I128" s="26"/>
      <c r="J128" s="25"/>
      <c r="K128" s="9"/>
      <c r="L128" s="102"/>
      <c r="M128" s="10"/>
    </row>
    <row r="129" spans="1:13" ht="18.95" customHeight="1">
      <c r="A129" s="94"/>
      <c r="B129" s="9"/>
      <c r="C129" s="94"/>
      <c r="D129" s="9"/>
      <c r="E129" s="22"/>
      <c r="F129" s="22"/>
      <c r="G129" s="30"/>
      <c r="H129" s="24"/>
      <c r="I129" s="16"/>
      <c r="J129" s="16"/>
      <c r="K129" s="16"/>
      <c r="L129" s="102"/>
      <c r="M129" s="16"/>
    </row>
    <row r="130" spans="1:13" ht="18.95" customHeight="1">
      <c r="A130" s="61" t="s">
        <v>32</v>
      </c>
      <c r="H130" s="31"/>
      <c r="K130" s="32"/>
      <c r="L130" s="96"/>
      <c r="M130" s="97"/>
    </row>
    <row r="131" spans="1:13">
      <c r="A131" s="94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4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2"/>
      <c r="B133" s="96"/>
      <c r="C133" s="96"/>
      <c r="E133" s="114" t="s">
        <v>36</v>
      </c>
      <c r="F133" s="96"/>
      <c r="G133" s="96"/>
      <c r="H133" s="114" t="s">
        <v>37</v>
      </c>
      <c r="I133" s="96"/>
      <c r="J133" s="96" t="s">
        <v>215</v>
      </c>
      <c r="K133" s="96"/>
      <c r="L133" s="96"/>
      <c r="M133" s="97"/>
    </row>
    <row r="134" spans="1:13">
      <c r="A134" s="56" t="s">
        <v>38</v>
      </c>
      <c r="B134" s="50"/>
      <c r="C134" s="50" t="s">
        <v>39</v>
      </c>
      <c r="D134" s="115"/>
      <c r="E134" s="50" t="s">
        <v>40</v>
      </c>
      <c r="F134" s="50"/>
      <c r="G134" s="50" t="s">
        <v>39</v>
      </c>
      <c r="H134" s="50"/>
      <c r="I134" s="50"/>
      <c r="J134" s="50"/>
      <c r="K134" s="50"/>
      <c r="L134" s="50"/>
      <c r="M134" s="57"/>
    </row>
    <row r="135" spans="1:13" ht="84.95" customHeight="1">
      <c r="A135" s="554" t="s">
        <v>49</v>
      </c>
      <c r="B135" s="555"/>
      <c r="C135" s="555"/>
      <c r="D135" s="555"/>
      <c r="E135" s="555"/>
      <c r="F135" s="555"/>
      <c r="G135" s="555"/>
      <c r="H135" s="555"/>
      <c r="I135" s="555"/>
      <c r="J135" s="555"/>
      <c r="K135" s="555"/>
      <c r="L135" s="555"/>
      <c r="M135" s="556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AEROSOL Jídelníček</vt:lpstr>
      <vt:lpstr>Ceny vyvozy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1530-Šéfkuchař</cp:lastModifiedBy>
  <cp:lastPrinted>2023-08-18T11:19:33Z</cp:lastPrinted>
  <dcterms:created xsi:type="dcterms:W3CDTF">2007-05-11T12:07:22Z</dcterms:created>
  <dcterms:modified xsi:type="dcterms:W3CDTF">2023-08-31T10:36:54Z</dcterms:modified>
</cp:coreProperties>
</file>